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<sst xmlns="http://schemas.openxmlformats.org/spreadsheetml/2006/main" count="120" uniqueCount="98">
  <si>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</si>
  <si>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</si>
  <si>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</si>
  <si>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</si>
  <si>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</si>
  <si>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</si>
  <si>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</si>
  <si>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</si>
  <si>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</si>
  <si>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</si>
  <si>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</si>
  <si>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</si>
  <si>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</si>
  <si>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</si>
  <si>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</si>
  <si>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</si>
  <si>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</si>
  <si>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</si>
  <si>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</si>
  <si>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</si>
  <si>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</si>
  <si>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</si>
  <si>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</si>
  <si>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</si>
  <si>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</si>
  <si>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</si>
  <si>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</si>
  <si>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</si>
  <si>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</si>
  <si>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</si>
  <si>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</si>
  <si>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</si>
  <si>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</si>
  <si>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</si>
  <si>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</si>
  <si>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</si>
  <si>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</si>
  <si>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</si>
  <si>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</si>
  <si>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</si>
  <si>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</si>
  <si>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</si>
  <si>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</si>
  <si>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</si>
  <si>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</si>
  <si>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</si>
  <si>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</si>
  <si>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</si>
  <si>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</si>
  <si>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</si>
  <si>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</si>
  <si>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</si>
  <si>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</si>
  <si>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</si>
  <si>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</si>
  <si>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</si>
  <si>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</si>
  <si>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</si>
  <si>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</si>
  <si>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</si>
  <si>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</si>
  <si>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</si>
  <si>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</si>
  <si>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</si>
  <si>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</si>
  <si>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</si>
  <si>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</si>
  <si>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</si>
  <si>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</si>
  <si>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</si>
  <si>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</si>
  <si>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</si>
  <si>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</si>
  <si>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</si>
  <si>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</si>
  <si>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</si>
  <si>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</si>
  <si>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</si>
  <si>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</si>
  <si>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</si>
  <si>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</si>
  <si>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</si>
  <si>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</si>
  <si>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</si>
  <si>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Horváth Gergely</t>
  </si>
  <si>
    <t>Tóth András</t>
  </si>
  <si>
    <t>Nagy Adrián</t>
  </si>
  <si>
    <t>Takács Varga B.</t>
  </si>
  <si>
    <t>ELITE Basket</t>
  </si>
  <si>
    <t>Major Gergely</t>
  </si>
  <si>
    <t>Jámbor Gyula</t>
  </si>
  <si>
    <t>Zsoldos Péter</t>
  </si>
  <si>
    <t>Budapesti bikák</t>
  </si>
  <si>
    <t>2013.05.27.</t>
  </si>
  <si>
    <t>Bp, Marczibányi tér 1.</t>
  </si>
  <si>
    <t>Bátovszki Zsolt</t>
  </si>
  <si>
    <t>Takács András</t>
  </si>
  <si>
    <t>Dobos Márk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</si>
</sst>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1" fontId="1" fillId="4" borderId="1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workbookViewId="0" topLeftCell="A2">
      <selection activeCell="V12" sqref="V12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0" t="s">
        <v>0</v>
      </c>
      <c r="B3" s="131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92</v>
      </c>
      <c r="D4" s="19"/>
      <c r="E4" s="19"/>
      <c r="F4" s="19"/>
      <c r="G4" s="19"/>
      <c r="H4" s="19"/>
      <c r="I4" s="20">
        <v>8</v>
      </c>
      <c r="J4" s="21">
        <v>11</v>
      </c>
      <c r="K4" s="22"/>
      <c r="L4" s="20">
        <v>9</v>
      </c>
      <c r="M4" s="20">
        <v>9</v>
      </c>
      <c r="N4" s="20"/>
      <c r="O4" s="18"/>
      <c r="P4" s="23">
        <v>37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95</v>
      </c>
      <c r="AA4" s="19"/>
      <c r="AB4" s="19"/>
      <c r="AC4" s="19"/>
      <c r="AD4" s="24"/>
      <c r="AE4" s="25"/>
    </row>
    <row r="5" spans="1:31" ht="13.5" customHeight="1" thickBot="1">
      <c r="A5" s="132" t="s">
        <v>93</v>
      </c>
      <c r="B5" s="133"/>
      <c r="C5" s="26" t="s">
        <v>88</v>
      </c>
      <c r="D5" s="27"/>
      <c r="E5" s="27"/>
      <c r="F5" s="28"/>
      <c r="G5" s="28"/>
      <c r="H5" s="28"/>
      <c r="I5" s="29">
        <v>22</v>
      </c>
      <c r="J5" s="30">
        <v>23</v>
      </c>
      <c r="K5" s="31"/>
      <c r="L5" s="29">
        <v>19</v>
      </c>
      <c r="M5" s="29">
        <v>25</v>
      </c>
      <c r="N5" s="29"/>
      <c r="O5" s="32"/>
      <c r="P5" s="33">
        <v>89</v>
      </c>
      <c r="Q5" s="34" t="s">
        <v>12</v>
      </c>
      <c r="R5" s="27"/>
      <c r="S5" s="27" t="s">
        <v>94</v>
      </c>
      <c r="T5" s="27"/>
      <c r="U5" s="27"/>
      <c r="V5" s="27"/>
      <c r="W5" s="27"/>
      <c r="X5" s="35"/>
      <c r="Y5" s="34"/>
      <c r="Z5" s="27" t="s">
        <v>96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9">
        <v>4</v>
      </c>
      <c r="B7" s="128" t="s">
        <v>85</v>
      </c>
      <c r="C7" s="50" t="s">
        <v>7</v>
      </c>
      <c r="D7" s="51">
        <v>2</v>
      </c>
      <c r="E7" s="52"/>
      <c r="F7" s="51">
        <v>4</v>
      </c>
      <c r="G7" s="53">
        <v>0</v>
      </c>
      <c r="H7" s="52"/>
      <c r="I7" s="54">
        <v>0</v>
      </c>
      <c r="J7" s="51">
        <v>0</v>
      </c>
      <c r="K7" s="52"/>
      <c r="L7" s="51">
        <v>5</v>
      </c>
      <c r="M7" s="55">
        <v>0</v>
      </c>
      <c r="N7" s="51">
        <v>0</v>
      </c>
      <c r="O7" s="52"/>
      <c r="P7" s="51">
        <v>0</v>
      </c>
      <c r="Q7" s="56"/>
      <c r="R7" s="57">
        <v>4</v>
      </c>
      <c r="S7" s="49">
        <v>6</v>
      </c>
      <c r="T7" s="53">
        <v>3</v>
      </c>
      <c r="U7" s="58">
        <v>9</v>
      </c>
      <c r="V7" s="49">
        <v>1</v>
      </c>
      <c r="W7" s="58">
        <v>1</v>
      </c>
      <c r="X7" s="49">
        <v>1</v>
      </c>
      <c r="Y7" s="58">
        <v>3</v>
      </c>
      <c r="Z7" s="49">
        <v>3</v>
      </c>
      <c r="AA7" s="59"/>
      <c r="AB7" s="54">
        <v>0</v>
      </c>
      <c r="AC7" s="53">
        <v>0</v>
      </c>
      <c r="AD7" s="60"/>
      <c r="AE7" s="25"/>
    </row>
    <row r="8" spans="1:31" ht="15" customHeight="1">
      <c r="A8" s="49">
        <v>8</v>
      </c>
      <c r="B8" s="128" t="s">
        <v>90</v>
      </c>
      <c r="C8" s="50"/>
      <c r="D8" s="51">
        <v>0</v>
      </c>
      <c r="E8" s="52"/>
      <c r="F8" s="51">
        <v>0</v>
      </c>
      <c r="G8" s="53">
        <v>0</v>
      </c>
      <c r="H8" s="52"/>
      <c r="I8" s="54">
        <v>1</v>
      </c>
      <c r="J8" s="51">
        <v>0</v>
      </c>
      <c r="K8" s="52"/>
      <c r="L8" s="51">
        <v>0</v>
      </c>
      <c r="M8" s="55">
        <v>0</v>
      </c>
      <c r="N8" s="51">
        <v>0</v>
      </c>
      <c r="O8" s="52"/>
      <c r="P8" s="51">
        <v>0</v>
      </c>
      <c r="Q8" s="56"/>
      <c r="R8" s="57">
        <v>0</v>
      </c>
      <c r="S8" s="49">
        <v>0</v>
      </c>
      <c r="T8" s="53">
        <v>0</v>
      </c>
      <c r="U8" s="58">
        <v>0</v>
      </c>
      <c r="V8" s="49">
        <v>0</v>
      </c>
      <c r="W8" s="129">
        <v>0</v>
      </c>
      <c r="X8" s="49">
        <v>0</v>
      </c>
      <c r="Y8" s="58">
        <v>0</v>
      </c>
      <c r="Z8" s="49">
        <v>0</v>
      </c>
      <c r="AA8" s="59"/>
      <c r="AB8" s="54">
        <v>0</v>
      </c>
      <c r="AC8" s="53">
        <v>0</v>
      </c>
      <c r="AD8" s="60"/>
      <c r="AE8" s="25"/>
    </row>
    <row r="9" spans="1:31" ht="15" customHeight="1">
      <c r="A9" s="47">
        <v>15</v>
      </c>
      <c r="B9" s="128" t="s">
        <v>84</v>
      </c>
      <c r="C9" s="61" t="s">
        <v>7</v>
      </c>
      <c r="D9" s="62">
        <v>2</v>
      </c>
      <c r="E9" s="63"/>
      <c r="F9" s="62">
        <v>4</v>
      </c>
      <c r="G9" s="64">
        <v>1</v>
      </c>
      <c r="H9" s="63"/>
      <c r="I9" s="65">
        <v>3</v>
      </c>
      <c r="J9" s="62">
        <v>3</v>
      </c>
      <c r="K9" s="63"/>
      <c r="L9" s="62">
        <v>3</v>
      </c>
      <c r="M9" s="66">
        <v>0</v>
      </c>
      <c r="N9" s="62">
        <v>0</v>
      </c>
      <c r="O9" s="63"/>
      <c r="P9" s="62">
        <v>0</v>
      </c>
      <c r="Q9" s="67"/>
      <c r="R9" s="68">
        <v>15</v>
      </c>
      <c r="S9" s="69">
        <v>2</v>
      </c>
      <c r="T9" s="64">
        <v>3</v>
      </c>
      <c r="U9" s="70">
        <v>5</v>
      </c>
      <c r="V9" s="69">
        <v>3</v>
      </c>
      <c r="W9" s="70">
        <v>5</v>
      </c>
      <c r="X9" s="69">
        <v>0</v>
      </c>
      <c r="Y9" s="70">
        <v>1</v>
      </c>
      <c r="Z9" s="69">
        <v>3</v>
      </c>
      <c r="AA9" s="71"/>
      <c r="AB9" s="65">
        <v>2</v>
      </c>
      <c r="AC9" s="64">
        <v>0</v>
      </c>
      <c r="AD9" s="48"/>
      <c r="AE9" s="25"/>
    </row>
    <row r="10" spans="1:31" ht="15" customHeight="1">
      <c r="A10" s="49">
        <v>9</v>
      </c>
      <c r="B10" s="128" t="s">
        <v>86</v>
      </c>
      <c r="C10" s="50"/>
      <c r="D10" s="51">
        <v>8</v>
      </c>
      <c r="E10" s="52"/>
      <c r="F10" s="51">
        <v>9</v>
      </c>
      <c r="G10" s="53">
        <v>0</v>
      </c>
      <c r="H10" s="52"/>
      <c r="I10" s="54">
        <v>0</v>
      </c>
      <c r="J10" s="51">
        <v>0</v>
      </c>
      <c r="K10" s="52"/>
      <c r="L10" s="51">
        <v>0</v>
      </c>
      <c r="M10" s="55">
        <v>0</v>
      </c>
      <c r="N10" s="51">
        <v>0</v>
      </c>
      <c r="O10" s="52"/>
      <c r="P10" s="51">
        <v>0</v>
      </c>
      <c r="Q10" s="56"/>
      <c r="R10" s="57">
        <v>16</v>
      </c>
      <c r="S10" s="49">
        <v>3</v>
      </c>
      <c r="T10" s="53">
        <v>4</v>
      </c>
      <c r="U10" s="58">
        <v>7</v>
      </c>
      <c r="V10" s="49">
        <v>2</v>
      </c>
      <c r="W10" s="58">
        <v>1</v>
      </c>
      <c r="X10" s="49">
        <v>0</v>
      </c>
      <c r="Y10" s="58">
        <v>1</v>
      </c>
      <c r="Z10" s="49">
        <v>0</v>
      </c>
      <c r="AA10" s="59"/>
      <c r="AB10" s="54">
        <v>0</v>
      </c>
      <c r="AC10" s="53">
        <v>0</v>
      </c>
      <c r="AD10" s="60"/>
      <c r="AE10" s="25"/>
    </row>
    <row r="11" spans="1:31" ht="15" customHeight="1">
      <c r="A11" s="49">
        <v>8</v>
      </c>
      <c r="B11" s="128" t="s">
        <v>97</v>
      </c>
      <c r="C11" s="50" t="s">
        <v>7</v>
      </c>
      <c r="D11" s="51">
        <v>1</v>
      </c>
      <c r="E11" s="52"/>
      <c r="F11" s="51">
        <v>1</v>
      </c>
      <c r="G11" s="53">
        <v>0</v>
      </c>
      <c r="H11" s="52"/>
      <c r="I11" s="54">
        <v>1</v>
      </c>
      <c r="J11" s="51">
        <v>0</v>
      </c>
      <c r="K11" s="52"/>
      <c r="L11" s="51">
        <v>3</v>
      </c>
      <c r="M11" s="55">
        <v>0</v>
      </c>
      <c r="N11" s="51">
        <v>2</v>
      </c>
      <c r="O11" s="142"/>
      <c r="P11" s="51">
        <v>4</v>
      </c>
      <c r="Q11" s="56"/>
      <c r="R11" s="57">
        <v>4</v>
      </c>
      <c r="S11" s="49">
        <v>2</v>
      </c>
      <c r="T11" s="53">
        <v>1</v>
      </c>
      <c r="U11" s="58">
        <v>3</v>
      </c>
      <c r="V11" s="49">
        <v>4</v>
      </c>
      <c r="W11" s="58">
        <v>0</v>
      </c>
      <c r="X11" s="49">
        <v>7</v>
      </c>
      <c r="Y11" s="58">
        <v>3</v>
      </c>
      <c r="Z11" s="49">
        <v>4</v>
      </c>
      <c r="AA11" s="59"/>
      <c r="AB11" s="54"/>
      <c r="AC11" s="53"/>
      <c r="AD11" s="60"/>
      <c r="AE11" s="25"/>
    </row>
    <row r="12" spans="1:31" ht="15" customHeight="1">
      <c r="A12" s="49">
        <v>22</v>
      </c>
      <c r="B12" s="128" t="s">
        <v>87</v>
      </c>
      <c r="C12" s="50" t="s">
        <v>7</v>
      </c>
      <c r="D12" s="51">
        <v>11</v>
      </c>
      <c r="E12" s="52"/>
      <c r="F12" s="51">
        <v>15</v>
      </c>
      <c r="G12" s="53">
        <v>0</v>
      </c>
      <c r="H12" s="52"/>
      <c r="I12" s="54">
        <v>2</v>
      </c>
      <c r="J12" s="51">
        <v>0</v>
      </c>
      <c r="K12" s="52"/>
      <c r="L12" s="51">
        <v>3</v>
      </c>
      <c r="M12" s="55">
        <v>0</v>
      </c>
      <c r="N12" s="51">
        <v>3</v>
      </c>
      <c r="O12" s="52"/>
      <c r="P12" s="51">
        <v>7</v>
      </c>
      <c r="Q12" s="56"/>
      <c r="R12" s="57">
        <v>25</v>
      </c>
      <c r="S12" s="49">
        <v>3</v>
      </c>
      <c r="T12" s="53">
        <v>3</v>
      </c>
      <c r="U12" s="58">
        <v>6</v>
      </c>
      <c r="V12" s="49">
        <v>9</v>
      </c>
      <c r="W12" s="58">
        <v>4</v>
      </c>
      <c r="X12" s="49">
        <v>7</v>
      </c>
      <c r="Y12" s="58">
        <v>1</v>
      </c>
      <c r="Z12" s="49">
        <v>10</v>
      </c>
      <c r="AA12" s="59"/>
      <c r="AB12" s="54">
        <v>0</v>
      </c>
      <c r="AC12" s="53">
        <v>0</v>
      </c>
      <c r="AD12" s="60"/>
      <c r="AE12" s="25"/>
    </row>
    <row r="13" spans="1:31" ht="15" customHeight="1">
      <c r="A13" s="49">
        <v>22</v>
      </c>
      <c r="B13" s="128" t="s">
        <v>91</v>
      </c>
      <c r="C13" s="50"/>
      <c r="D13" s="51">
        <v>0</v>
      </c>
      <c r="E13" s="52"/>
      <c r="F13" s="51">
        <v>0</v>
      </c>
      <c r="G13" s="53">
        <v>0</v>
      </c>
      <c r="H13" s="52"/>
      <c r="I13" s="54">
        <v>0</v>
      </c>
      <c r="J13" s="51">
        <v>0</v>
      </c>
      <c r="K13" s="52"/>
      <c r="L13" s="51">
        <v>0</v>
      </c>
      <c r="M13" s="55">
        <v>0</v>
      </c>
      <c r="N13" s="51">
        <v>0</v>
      </c>
      <c r="O13" s="52"/>
      <c r="P13" s="51">
        <v>2</v>
      </c>
      <c r="Q13" s="56"/>
      <c r="R13" s="57">
        <v>0</v>
      </c>
      <c r="S13" s="49">
        <v>0</v>
      </c>
      <c r="T13" s="53">
        <v>1</v>
      </c>
      <c r="U13" s="58">
        <v>1</v>
      </c>
      <c r="V13" s="49">
        <v>1</v>
      </c>
      <c r="W13" s="58">
        <v>1</v>
      </c>
      <c r="X13" s="49">
        <v>1</v>
      </c>
      <c r="Y13" s="58">
        <v>1</v>
      </c>
      <c r="Z13" s="49">
        <v>0</v>
      </c>
      <c r="AA13" s="59"/>
      <c r="AB13" s="54">
        <v>0</v>
      </c>
      <c r="AC13" s="53">
        <v>0</v>
      </c>
      <c r="AD13" s="60"/>
      <c r="AE13" s="25"/>
    </row>
    <row r="14" spans="1:31" ht="15" customHeight="1" thickBot="1">
      <c r="A14" s="49">
        <v>19</v>
      </c>
      <c r="B14" s="128" t="s">
        <v>89</v>
      </c>
      <c r="C14" s="50" t="s">
        <v>7</v>
      </c>
      <c r="D14" s="51">
        <v>10</v>
      </c>
      <c r="E14" s="52"/>
      <c r="F14" s="51">
        <v>12</v>
      </c>
      <c r="G14" s="53">
        <v>2</v>
      </c>
      <c r="H14" s="52"/>
      <c r="I14" s="54">
        <v>3</v>
      </c>
      <c r="J14" s="51">
        <v>0</v>
      </c>
      <c r="K14" s="52"/>
      <c r="L14" s="51">
        <v>0</v>
      </c>
      <c r="M14" s="55">
        <v>0</v>
      </c>
      <c r="N14" s="51">
        <v>1</v>
      </c>
      <c r="O14" s="52"/>
      <c r="P14" s="51">
        <v>1</v>
      </c>
      <c r="Q14" s="56"/>
      <c r="R14" s="57">
        <v>25</v>
      </c>
      <c r="S14" s="49">
        <v>6</v>
      </c>
      <c r="T14" s="53">
        <v>5</v>
      </c>
      <c r="U14" s="58">
        <v>11</v>
      </c>
      <c r="V14" s="49">
        <v>0</v>
      </c>
      <c r="W14" s="58">
        <v>5</v>
      </c>
      <c r="X14" s="49">
        <v>2</v>
      </c>
      <c r="Y14" s="58">
        <v>2</v>
      </c>
      <c r="Z14" s="49">
        <v>1</v>
      </c>
      <c r="AA14" s="59"/>
      <c r="AB14" s="54">
        <v>2</v>
      </c>
      <c r="AC14" s="53">
        <v>0</v>
      </c>
      <c r="AD14" s="60"/>
      <c r="AE14" s="25"/>
    </row>
    <row r="15" spans="1:31" ht="15" customHeight="1" thickBot="1">
      <c r="A15" s="72"/>
      <c r="B15" s="73" t="s">
        <v>33</v>
      </c>
      <c r="C15" s="74"/>
      <c r="D15" s="75">
        <f>SUM(D7:D14)</f>
        <v>34</v>
      </c>
      <c r="E15" s="76" t="s">
        <v>32</v>
      </c>
      <c r="F15" s="75">
        <f>SUM(F7:F14)</f>
        <v>45</v>
      </c>
      <c r="G15" s="77">
        <f>SUM(G7:G14)</f>
        <v>3</v>
      </c>
      <c r="H15" s="76" t="s">
        <v>32</v>
      </c>
      <c r="I15" s="78">
        <f>SUM(I7:I14)</f>
        <v>10</v>
      </c>
      <c r="J15" s="75">
        <f>SUM(J7:J14)</f>
        <v>3</v>
      </c>
      <c r="K15" s="76" t="s">
        <v>32</v>
      </c>
      <c r="L15" s="78">
        <f>SUM(L7:L14)</f>
        <v>14</v>
      </c>
      <c r="M15" s="79"/>
      <c r="N15" s="77">
        <f>SUM(N7:N14)</f>
        <v>6</v>
      </c>
      <c r="O15" s="76" t="s">
        <v>32</v>
      </c>
      <c r="P15" s="75">
        <f>SUM(P7:P14)</f>
        <v>14</v>
      </c>
      <c r="Q15" s="80">
        <f>P15/N15</f>
        <v>2.3333333333333335</v>
      </c>
      <c r="R15" s="81">
        <f>SUM(R7:R14)</f>
        <v>89</v>
      </c>
      <c r="S15" s="82">
        <f>SUM(S7:S14)</f>
        <v>22</v>
      </c>
      <c r="T15" s="77">
        <f>SUM(T7:T14)</f>
        <v>20</v>
      </c>
      <c r="U15" s="83">
        <f>SUM(S15:T15)</f>
        <v>42</v>
      </c>
      <c r="V15" s="82">
        <f>SUM(V7:V14)</f>
        <v>20</v>
      </c>
      <c r="W15" s="84">
        <v>15</v>
      </c>
      <c r="X15" s="82">
        <f>SUM(X7:X14)</f>
        <v>18</v>
      </c>
      <c r="Y15" s="84">
        <f>SUM(Y7:Y14)</f>
        <v>12</v>
      </c>
      <c r="Z15" s="82">
        <f>SUM(Z7:Z14)</f>
        <v>21</v>
      </c>
      <c r="AA15" s="85">
        <f>SUM(AA7:AA14)</f>
        <v>0</v>
      </c>
      <c r="AB15" s="82">
        <f>SUM(AB7:AB14)</f>
        <v>4</v>
      </c>
      <c r="AC15" s="84">
        <f>SUM(AC7:AC14)</f>
        <v>0</v>
      </c>
      <c r="AD15" s="86">
        <f>SUM(AD7:AD14)</f>
        <v>0</v>
      </c>
      <c r="AE15" s="25"/>
    </row>
    <row r="16" spans="1:31" ht="9.75" customHeight="1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25"/>
    </row>
    <row r="17" spans="1:31" ht="10.5">
      <c r="A17" s="87"/>
      <c r="B17" s="89" t="s">
        <v>13</v>
      </c>
      <c r="C17" s="88" t="s">
        <v>34</v>
      </c>
      <c r="D17" s="88"/>
      <c r="E17" s="88"/>
      <c r="F17" s="88"/>
      <c r="G17" s="88"/>
      <c r="H17" s="89" t="s">
        <v>7</v>
      </c>
      <c r="I17" s="89" t="s">
        <v>35</v>
      </c>
      <c r="J17" s="88"/>
      <c r="K17" s="88"/>
      <c r="L17" s="88"/>
      <c r="M17" s="88"/>
      <c r="N17" s="88"/>
      <c r="O17" s="89" t="s">
        <v>30</v>
      </c>
      <c r="P17" s="88" t="s">
        <v>36</v>
      </c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25"/>
    </row>
    <row r="18" spans="1:31" ht="10.5">
      <c r="A18" s="87"/>
      <c r="B18" s="89" t="s">
        <v>37</v>
      </c>
      <c r="C18" s="89" t="s">
        <v>38</v>
      </c>
      <c r="D18" s="88"/>
      <c r="E18" s="88"/>
      <c r="F18" s="88"/>
      <c r="G18" s="88"/>
      <c r="H18" s="89" t="s">
        <v>24</v>
      </c>
      <c r="I18" s="89" t="s">
        <v>39</v>
      </c>
      <c r="J18" s="88"/>
      <c r="K18" s="88"/>
      <c r="L18" s="88"/>
      <c r="M18" s="88"/>
      <c r="N18" s="88"/>
      <c r="O18" s="88"/>
      <c r="P18" s="88" t="s">
        <v>40</v>
      </c>
      <c r="Q18" s="88"/>
      <c r="R18" s="88"/>
      <c r="S18" s="88"/>
      <c r="T18" s="88" t="s">
        <v>41</v>
      </c>
      <c r="U18" s="88"/>
      <c r="V18" s="88"/>
      <c r="W18" s="88"/>
      <c r="X18" s="88"/>
      <c r="Y18" s="88" t="s">
        <v>42</v>
      </c>
      <c r="Z18" s="88"/>
      <c r="AA18" s="88"/>
      <c r="AB18" s="88"/>
      <c r="AC18" s="88"/>
      <c r="AD18" s="90" t="e">
        <f>(F18-D18)+(I18-G18)+(L18-J18)+(P18-N18)+R18+S18+T18+(1.5*V18)-W18+(1.5*X18)+(1.5*Z18)+AB18+(AA18*AC18)</f>
        <v>#VALUE!</v>
      </c>
      <c r="AE18" s="25"/>
    </row>
    <row r="19" spans="1:31" ht="10.5">
      <c r="A19" s="87"/>
      <c r="B19" s="89" t="s">
        <v>43</v>
      </c>
      <c r="C19" s="89" t="s">
        <v>44</v>
      </c>
      <c r="D19" s="88"/>
      <c r="E19" s="88"/>
      <c r="F19" s="88"/>
      <c r="G19" s="88"/>
      <c r="H19" s="89" t="s">
        <v>25</v>
      </c>
      <c r="I19" s="89" t="s">
        <v>45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 t="s">
        <v>46</v>
      </c>
      <c r="U19" s="88"/>
      <c r="V19" s="88"/>
      <c r="W19" s="88"/>
      <c r="X19" s="88"/>
      <c r="Y19" s="88" t="s">
        <v>47</v>
      </c>
      <c r="Z19" s="88"/>
      <c r="AA19" s="88"/>
      <c r="AB19" s="88"/>
      <c r="AC19" s="88"/>
      <c r="AD19" s="91" t="e">
        <f>(F19-D19)+(I19-G19)+(L19-J19)+(P19-N19)+R19+S19+(1.5*T19)+(1.5*V19)-W19+(1.5*X19)+Z19+AB19+(AA19*AC19)</f>
        <v>#VALUE!</v>
      </c>
      <c r="AE19" s="25"/>
    </row>
    <row r="20" spans="1:31" ht="10.5">
      <c r="A20" s="87"/>
      <c r="B20" s="89" t="s">
        <v>48</v>
      </c>
      <c r="C20" s="89" t="s">
        <v>49</v>
      </c>
      <c r="D20" s="88"/>
      <c r="E20" s="88"/>
      <c r="F20" s="88"/>
      <c r="G20" s="88"/>
      <c r="H20" s="89" t="s">
        <v>26</v>
      </c>
      <c r="I20" s="89" t="s">
        <v>50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 t="s">
        <v>51</v>
      </c>
      <c r="U20" s="88"/>
      <c r="V20" s="88"/>
      <c r="W20" s="88"/>
      <c r="X20" s="88"/>
      <c r="Y20" s="88" t="s">
        <v>52</v>
      </c>
      <c r="Z20" s="88"/>
      <c r="AA20" s="88"/>
      <c r="AB20" s="88"/>
      <c r="AC20" s="88"/>
      <c r="AD20" s="91" t="e">
        <f>(F20-D20)+(I20-G20)+(L20-J20)+(P20-N20)+R20+S20+(1.5*T20)+V20-W20+(1.5*X20)+Z20+(1.5*AB20)+(AA20*AC20)</f>
        <v>#VALUE!</v>
      </c>
      <c r="AE20" s="25"/>
    </row>
    <row r="21" spans="1:31" ht="10.5">
      <c r="A21" s="87"/>
      <c r="B21" s="89" t="s">
        <v>20</v>
      </c>
      <c r="C21" s="89" t="s">
        <v>53</v>
      </c>
      <c r="D21" s="88"/>
      <c r="E21" s="88"/>
      <c r="F21" s="88"/>
      <c r="G21" s="88"/>
      <c r="H21" s="89" t="s">
        <v>27</v>
      </c>
      <c r="I21" s="89" t="s">
        <v>54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25"/>
    </row>
    <row r="22" spans="1:31" ht="10.5">
      <c r="A22" s="87"/>
      <c r="B22" s="89" t="s">
        <v>21</v>
      </c>
      <c r="C22" s="89" t="s">
        <v>55</v>
      </c>
      <c r="D22" s="88"/>
      <c r="E22" s="88"/>
      <c r="F22" s="88"/>
      <c r="G22" s="88"/>
      <c r="H22" s="89" t="s">
        <v>56</v>
      </c>
      <c r="I22" s="88"/>
      <c r="J22" s="88"/>
      <c r="K22" s="88"/>
      <c r="L22" s="88"/>
      <c r="M22" s="88"/>
      <c r="N22" s="88"/>
      <c r="O22" s="89" t="s">
        <v>57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91">
        <f>(F22-D22)+(I22-G22)+(L22-J22)+(P22-N22)+R22+S22+T22+V22-W22+X22+Z22+AB22+(AA22*AC22)</f>
        <v>0</v>
      </c>
      <c r="AE22" s="25"/>
    </row>
    <row r="23" spans="1:31" ht="10.5">
      <c r="A23" s="87"/>
      <c r="B23" s="89" t="s">
        <v>22</v>
      </c>
      <c r="C23" s="89" t="s">
        <v>58</v>
      </c>
      <c r="D23" s="88"/>
      <c r="E23" s="88"/>
      <c r="F23" s="88"/>
      <c r="G23" s="88"/>
      <c r="H23" s="89" t="s">
        <v>29</v>
      </c>
      <c r="I23" s="89" t="s">
        <v>59</v>
      </c>
      <c r="J23" s="88"/>
      <c r="K23" s="88"/>
      <c r="L23" s="88"/>
      <c r="M23" s="88"/>
      <c r="N23" s="88"/>
      <c r="O23" s="88"/>
      <c r="P23" s="88" t="s">
        <v>60</v>
      </c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25"/>
    </row>
    <row r="24" spans="1:31" ht="9.75" customHeight="1">
      <c r="A24" s="87"/>
      <c r="B24" s="89" t="s">
        <v>23</v>
      </c>
      <c r="C24" s="88" t="s">
        <v>61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92" t="s">
        <v>62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25"/>
    </row>
    <row r="25" spans="1:31" ht="10.5" hidden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25"/>
    </row>
    <row r="26" spans="1:31" ht="11.25" thickBo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5"/>
    </row>
    <row r="27" ht="11.25" hidden="1" thickBot="1"/>
    <row r="28" spans="1:33" s="100" customFormat="1" ht="15" customHeigh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96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8"/>
      <c r="AF28" s="99"/>
      <c r="AG28" s="99"/>
    </row>
    <row r="29" spans="1:33" s="100" customFormat="1" ht="15" customHeight="1">
      <c r="A29" s="101" t="s">
        <v>63</v>
      </c>
      <c r="B29" s="102"/>
      <c r="C29" s="102"/>
      <c r="D29" s="102"/>
      <c r="E29" s="103"/>
      <c r="F29" s="134" t="str">
        <f>C4</f>
        <v>Budapesti bikák</v>
      </c>
      <c r="G29" s="134"/>
      <c r="H29" s="134"/>
      <c r="I29" s="134"/>
      <c r="J29" s="103"/>
      <c r="K29" s="134" t="str">
        <f>C5</f>
        <v>ELITE Basket</v>
      </c>
      <c r="L29" s="134"/>
      <c r="M29" s="134"/>
      <c r="N29" s="135"/>
      <c r="O29" s="101" t="s">
        <v>64</v>
      </c>
      <c r="P29" s="102"/>
      <c r="Q29" s="102"/>
      <c r="R29" s="102"/>
      <c r="S29" s="103"/>
      <c r="T29" s="134" t="str">
        <f>C4</f>
        <v>Budapesti bikák</v>
      </c>
      <c r="U29" s="134"/>
      <c r="V29" s="134"/>
      <c r="W29" s="134"/>
      <c r="X29" s="134"/>
      <c r="Y29" s="103"/>
      <c r="Z29" s="134" t="str">
        <f>C5</f>
        <v>ELITE Basket</v>
      </c>
      <c r="AA29" s="134"/>
      <c r="AB29" s="134"/>
      <c r="AC29" s="134"/>
      <c r="AD29" s="134"/>
      <c r="AE29" s="104"/>
      <c r="AF29" s="99"/>
      <c r="AG29" s="99"/>
    </row>
    <row r="30" spans="1:33" s="100" customFormat="1" ht="15" customHeight="1">
      <c r="A30" s="105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5"/>
      <c r="P30" s="103"/>
      <c r="Q30" s="103"/>
      <c r="R30" s="103"/>
      <c r="S30" s="103"/>
      <c r="T30" s="103"/>
      <c r="U30" s="103"/>
      <c r="V30" s="103"/>
      <c r="W30" s="103"/>
      <c r="X30" s="106"/>
      <c r="Y30" s="103"/>
      <c r="Z30" s="103"/>
      <c r="AA30" s="103"/>
      <c r="AB30" s="103"/>
      <c r="AC30" s="103"/>
      <c r="AD30" s="103"/>
      <c r="AE30" s="104"/>
      <c r="AF30" s="99"/>
      <c r="AG30" s="99"/>
    </row>
    <row r="31" spans="1:33" s="100" customFormat="1" ht="15" customHeight="1">
      <c r="A31" s="105"/>
      <c r="B31" s="107" t="s">
        <v>65</v>
      </c>
      <c r="C31" s="107"/>
      <c r="D31" s="107"/>
      <c r="E31" s="103"/>
      <c r="F31" s="134"/>
      <c r="G31" s="134"/>
      <c r="H31" s="134"/>
      <c r="I31" s="134"/>
      <c r="J31" s="108"/>
      <c r="K31" s="134"/>
      <c r="L31" s="136"/>
      <c r="M31" s="136"/>
      <c r="N31" s="137"/>
      <c r="O31" s="105"/>
      <c r="P31" s="109" t="s">
        <v>66</v>
      </c>
      <c r="Q31" s="107"/>
      <c r="R31" s="109"/>
      <c r="S31" s="103"/>
      <c r="T31" s="134">
        <f>(F15*2)</f>
        <v>90</v>
      </c>
      <c r="U31" s="134"/>
      <c r="V31" s="134"/>
      <c r="W31" s="134"/>
      <c r="X31" s="134"/>
      <c r="Y31" s="108"/>
      <c r="Z31" s="134"/>
      <c r="AA31" s="134"/>
      <c r="AB31" s="134"/>
      <c r="AC31" s="134"/>
      <c r="AD31" s="134"/>
      <c r="AE31" s="104"/>
      <c r="AF31" s="99"/>
      <c r="AG31" s="99"/>
    </row>
    <row r="32" spans="1:33" s="100" customFormat="1" ht="15" customHeight="1">
      <c r="A32" s="105"/>
      <c r="B32" s="103"/>
      <c r="C32" s="103"/>
      <c r="D32" s="103"/>
      <c r="E32" s="103"/>
      <c r="F32" s="108"/>
      <c r="G32" s="110"/>
      <c r="H32" s="108"/>
      <c r="I32" s="108"/>
      <c r="J32" s="108"/>
      <c r="K32" s="108"/>
      <c r="L32" s="108"/>
      <c r="M32" s="111"/>
      <c r="N32" s="112"/>
      <c r="O32" s="105"/>
      <c r="P32" s="103"/>
      <c r="Q32" s="103"/>
      <c r="R32" s="103"/>
      <c r="S32" s="103"/>
      <c r="T32" s="108"/>
      <c r="U32" s="108"/>
      <c r="V32" s="113"/>
      <c r="W32" s="108"/>
      <c r="X32" s="106"/>
      <c r="Y32" s="108"/>
      <c r="Z32" s="108"/>
      <c r="AA32" s="108"/>
      <c r="AB32" s="113"/>
      <c r="AC32" s="108"/>
      <c r="AD32" s="103"/>
      <c r="AE32" s="104"/>
      <c r="AF32" s="99"/>
      <c r="AG32" s="99"/>
    </row>
    <row r="33" spans="1:33" s="100" customFormat="1" ht="15" customHeight="1">
      <c r="A33" s="105"/>
      <c r="B33" s="107" t="s">
        <v>67</v>
      </c>
      <c r="C33" s="107"/>
      <c r="D33" s="107"/>
      <c r="E33" s="103"/>
      <c r="F33" s="134">
        <f>P4-F31</f>
        <v>37</v>
      </c>
      <c r="G33" s="134"/>
      <c r="H33" s="134"/>
      <c r="I33" s="134"/>
      <c r="J33" s="108"/>
      <c r="K33" s="134">
        <f>P5-K31</f>
        <v>89</v>
      </c>
      <c r="L33" s="136"/>
      <c r="M33" s="136"/>
      <c r="N33" s="137"/>
      <c r="O33" s="105"/>
      <c r="P33" s="109" t="s">
        <v>68</v>
      </c>
      <c r="Q33" s="107"/>
      <c r="R33" s="109"/>
      <c r="S33" s="103"/>
      <c r="T33" s="134">
        <f>(L15*3)</f>
        <v>42</v>
      </c>
      <c r="U33" s="134"/>
      <c r="V33" s="134"/>
      <c r="W33" s="134"/>
      <c r="X33" s="134"/>
      <c r="Y33" s="108"/>
      <c r="Z33" s="134"/>
      <c r="AA33" s="134"/>
      <c r="AB33" s="134"/>
      <c r="AC33" s="134"/>
      <c r="AD33" s="134"/>
      <c r="AE33" s="104"/>
      <c r="AF33" s="99"/>
      <c r="AG33" s="99"/>
    </row>
    <row r="34" spans="1:33" s="100" customFormat="1" ht="15" customHeight="1">
      <c r="A34" s="105"/>
      <c r="B34" s="103"/>
      <c r="C34" s="103"/>
      <c r="D34" s="103"/>
      <c r="E34" s="103"/>
      <c r="F34" s="108"/>
      <c r="G34" s="108"/>
      <c r="H34" s="108"/>
      <c r="I34" s="108"/>
      <c r="J34" s="108"/>
      <c r="K34" s="108"/>
      <c r="L34" s="108"/>
      <c r="M34" s="108"/>
      <c r="N34" s="112"/>
      <c r="O34" s="105"/>
      <c r="P34" s="103"/>
      <c r="Q34" s="103"/>
      <c r="R34" s="103"/>
      <c r="S34" s="103"/>
      <c r="T34" s="108"/>
      <c r="U34" s="108"/>
      <c r="V34" s="113"/>
      <c r="W34" s="108"/>
      <c r="X34" s="106"/>
      <c r="Y34" s="108"/>
      <c r="Z34" s="108"/>
      <c r="AA34" s="108"/>
      <c r="AB34" s="113"/>
      <c r="AC34" s="108"/>
      <c r="AD34" s="103"/>
      <c r="AE34" s="104"/>
      <c r="AF34" s="99"/>
      <c r="AG34" s="99"/>
    </row>
    <row r="35" spans="1:33" s="100" customFormat="1" ht="15" customHeight="1">
      <c r="A35" s="101" t="s">
        <v>69</v>
      </c>
      <c r="B35" s="114"/>
      <c r="C35" s="114"/>
      <c r="D35" s="114"/>
      <c r="E35" s="103"/>
      <c r="F35" s="134" t="str">
        <f>C4</f>
        <v>Budapesti bikák</v>
      </c>
      <c r="G35" s="134"/>
      <c r="H35" s="134"/>
      <c r="I35" s="134"/>
      <c r="J35" s="108"/>
      <c r="K35" s="134" t="str">
        <f>C5</f>
        <v>ELITE Basket</v>
      </c>
      <c r="L35" s="134"/>
      <c r="M35" s="134"/>
      <c r="N35" s="135"/>
      <c r="O35" s="105"/>
      <c r="P35" s="109" t="s">
        <v>70</v>
      </c>
      <c r="Q35" s="107"/>
      <c r="R35" s="109"/>
      <c r="S35" s="103"/>
      <c r="T35" s="134">
        <f>P15</f>
        <v>14</v>
      </c>
      <c r="U35" s="134"/>
      <c r="V35" s="134"/>
      <c r="W35" s="134"/>
      <c r="X35" s="134"/>
      <c r="Y35" s="108"/>
      <c r="Z35" s="134"/>
      <c r="AA35" s="134"/>
      <c r="AB35" s="134"/>
      <c r="AC35" s="134"/>
      <c r="AD35" s="134"/>
      <c r="AE35" s="104"/>
      <c r="AF35" s="109"/>
      <c r="AG35" s="109"/>
    </row>
    <row r="36" spans="1:33" s="100" customFormat="1" ht="15" customHeight="1">
      <c r="A36" s="105"/>
      <c r="B36" s="103"/>
      <c r="C36" s="103"/>
      <c r="D36" s="103"/>
      <c r="E36" s="103"/>
      <c r="F36" s="108"/>
      <c r="G36" s="108"/>
      <c r="H36" s="108"/>
      <c r="I36" s="108"/>
      <c r="J36" s="108"/>
      <c r="K36" s="108"/>
      <c r="L36" s="108"/>
      <c r="M36" s="108"/>
      <c r="N36" s="112"/>
      <c r="O36" s="105"/>
      <c r="P36" s="103"/>
      <c r="Q36" s="103"/>
      <c r="R36" s="103"/>
      <c r="S36" s="103"/>
      <c r="T36" s="108"/>
      <c r="U36" s="108"/>
      <c r="V36" s="113"/>
      <c r="W36" s="108"/>
      <c r="X36" s="106"/>
      <c r="Y36" s="108"/>
      <c r="Z36" s="108"/>
      <c r="AA36" s="108"/>
      <c r="AB36" s="113"/>
      <c r="AC36" s="108"/>
      <c r="AD36" s="103"/>
      <c r="AE36" s="104"/>
      <c r="AF36" s="109"/>
      <c r="AG36" s="109"/>
    </row>
    <row r="37" spans="1:33" s="100" customFormat="1" ht="15" customHeight="1">
      <c r="A37" s="105"/>
      <c r="B37" s="109" t="s">
        <v>71</v>
      </c>
      <c r="C37" s="109"/>
      <c r="D37" s="109"/>
      <c r="E37" s="103"/>
      <c r="F37" s="134">
        <f>S15</f>
        <v>22</v>
      </c>
      <c r="G37" s="134"/>
      <c r="H37" s="134"/>
      <c r="I37" s="134"/>
      <c r="J37" s="108"/>
      <c r="K37" s="134"/>
      <c r="L37" s="134"/>
      <c r="M37" s="134"/>
      <c r="N37" s="135"/>
      <c r="O37" s="105"/>
      <c r="P37" s="109" t="s">
        <v>72</v>
      </c>
      <c r="Q37" s="107"/>
      <c r="R37" s="109"/>
      <c r="S37" s="103"/>
      <c r="T37" s="138">
        <f>R15/(D15+G15+J15+(N15/2)+W15)</f>
        <v>1.5344827586206897</v>
      </c>
      <c r="U37" s="138"/>
      <c r="V37" s="138"/>
      <c r="W37" s="138"/>
      <c r="X37" s="138"/>
      <c r="Y37" s="108"/>
      <c r="Z37" s="138"/>
      <c r="AA37" s="138"/>
      <c r="AB37" s="138"/>
      <c r="AC37" s="138"/>
      <c r="AD37" s="138"/>
      <c r="AE37" s="104"/>
      <c r="AF37" s="109"/>
      <c r="AG37" s="109"/>
    </row>
    <row r="38" spans="1:33" s="100" customFormat="1" ht="15" customHeight="1">
      <c r="A38" s="105"/>
      <c r="B38" s="103"/>
      <c r="C38" s="103"/>
      <c r="D38" s="103"/>
      <c r="E38" s="103"/>
      <c r="F38" s="108"/>
      <c r="G38" s="110"/>
      <c r="H38" s="111"/>
      <c r="I38" s="108"/>
      <c r="J38" s="108"/>
      <c r="K38" s="108"/>
      <c r="L38" s="108"/>
      <c r="M38" s="111"/>
      <c r="N38" s="112"/>
      <c r="O38" s="105"/>
      <c r="P38" s="103"/>
      <c r="Q38" s="103"/>
      <c r="R38" s="103"/>
      <c r="S38" s="103"/>
      <c r="T38" s="108"/>
      <c r="U38" s="108"/>
      <c r="V38" s="108"/>
      <c r="W38" s="108"/>
      <c r="X38" s="106"/>
      <c r="Y38" s="108"/>
      <c r="Z38" s="108"/>
      <c r="AA38" s="108"/>
      <c r="AB38" s="108"/>
      <c r="AC38" s="108"/>
      <c r="AD38" s="103"/>
      <c r="AE38" s="104"/>
      <c r="AF38" s="109"/>
      <c r="AG38" s="109"/>
    </row>
    <row r="39" spans="1:31" ht="15" customHeight="1">
      <c r="A39" s="115"/>
      <c r="B39" s="107" t="s">
        <v>73</v>
      </c>
      <c r="C39" s="116"/>
      <c r="D39" s="116"/>
      <c r="E39" s="117"/>
      <c r="F39" s="139">
        <f>F37/(F37+K41)</f>
        <v>1</v>
      </c>
      <c r="G39" s="139"/>
      <c r="H39" s="139"/>
      <c r="I39" s="139"/>
      <c r="J39" s="108"/>
      <c r="K39" s="139">
        <f>K37/(K37+F41)</f>
        <v>0</v>
      </c>
      <c r="L39" s="139"/>
      <c r="M39" s="139"/>
      <c r="N39" s="140"/>
      <c r="O39" s="101" t="s">
        <v>74</v>
      </c>
      <c r="P39" s="114"/>
      <c r="Q39" s="102"/>
      <c r="R39" s="102"/>
      <c r="S39" s="117"/>
      <c r="T39" s="134" t="str">
        <f>C4</f>
        <v>Budapesti bikák</v>
      </c>
      <c r="U39" s="134"/>
      <c r="V39" s="134"/>
      <c r="W39" s="134"/>
      <c r="X39" s="134"/>
      <c r="Y39" s="108"/>
      <c r="Z39" s="134" t="str">
        <f>C5</f>
        <v>ELITE Basket</v>
      </c>
      <c r="AA39" s="134"/>
      <c r="AB39" s="134"/>
      <c r="AC39" s="134"/>
      <c r="AD39" s="134"/>
      <c r="AE39" s="118"/>
    </row>
    <row r="40" spans="1:31" ht="15" customHeight="1">
      <c r="A40" s="105"/>
      <c r="B40" s="103"/>
      <c r="C40" s="117"/>
      <c r="D40" s="117"/>
      <c r="E40" s="117"/>
      <c r="F40" s="108"/>
      <c r="G40" s="110"/>
      <c r="H40" s="111"/>
      <c r="I40" s="108"/>
      <c r="J40" s="108"/>
      <c r="K40" s="108"/>
      <c r="L40" s="108"/>
      <c r="M40" s="111"/>
      <c r="N40" s="112"/>
      <c r="O40" s="105"/>
      <c r="P40" s="103"/>
      <c r="Q40" s="103"/>
      <c r="R40" s="103"/>
      <c r="S40" s="117"/>
      <c r="T40" s="108"/>
      <c r="U40" s="108"/>
      <c r="V40" s="108"/>
      <c r="W40" s="108"/>
      <c r="X40" s="119"/>
      <c r="Y40" s="108"/>
      <c r="Z40" s="108"/>
      <c r="AA40" s="108"/>
      <c r="AB40" s="108"/>
      <c r="AC40" s="108"/>
      <c r="AD40" s="103"/>
      <c r="AE40" s="118"/>
    </row>
    <row r="41" spans="1:31" ht="15" customHeight="1">
      <c r="A41" s="105"/>
      <c r="B41" s="109" t="s">
        <v>75</v>
      </c>
      <c r="C41" s="120"/>
      <c r="D41" s="120"/>
      <c r="E41" s="117"/>
      <c r="F41" s="134">
        <f>T15</f>
        <v>20</v>
      </c>
      <c r="G41" s="134"/>
      <c r="H41" s="134"/>
      <c r="I41" s="134"/>
      <c r="J41" s="108"/>
      <c r="K41" s="134"/>
      <c r="L41" s="134"/>
      <c r="M41" s="134"/>
      <c r="N41" s="135"/>
      <c r="O41" s="105"/>
      <c r="P41" s="109" t="s">
        <v>76</v>
      </c>
      <c r="Q41" s="109"/>
      <c r="R41" s="109"/>
      <c r="S41" s="117"/>
      <c r="T41" s="141"/>
      <c r="U41" s="141"/>
      <c r="V41" s="141"/>
      <c r="W41" s="141"/>
      <c r="X41" s="141"/>
      <c r="Y41" s="108"/>
      <c r="Z41" s="134"/>
      <c r="AA41" s="134"/>
      <c r="AB41" s="134"/>
      <c r="AC41" s="134"/>
      <c r="AD41" s="134"/>
      <c r="AE41" s="118"/>
    </row>
    <row r="42" spans="1:31" ht="15" customHeight="1">
      <c r="A42" s="105"/>
      <c r="B42" s="103"/>
      <c r="C42" s="117"/>
      <c r="D42" s="117"/>
      <c r="E42" s="117"/>
      <c r="F42" s="108"/>
      <c r="G42" s="110"/>
      <c r="H42" s="111"/>
      <c r="I42" s="108"/>
      <c r="J42" s="108"/>
      <c r="K42" s="108"/>
      <c r="L42" s="108"/>
      <c r="M42" s="111"/>
      <c r="N42" s="112"/>
      <c r="O42" s="105"/>
      <c r="P42" s="103"/>
      <c r="Q42" s="103"/>
      <c r="R42" s="103"/>
      <c r="S42" s="117"/>
      <c r="T42" s="108"/>
      <c r="U42" s="108"/>
      <c r="V42" s="113"/>
      <c r="W42" s="108"/>
      <c r="X42" s="119"/>
      <c r="Y42" s="108"/>
      <c r="Z42" s="108"/>
      <c r="AA42" s="108"/>
      <c r="AB42" s="113"/>
      <c r="AC42" s="108"/>
      <c r="AD42" s="103"/>
      <c r="AE42" s="118"/>
    </row>
    <row r="43" spans="1:31" ht="15" customHeight="1">
      <c r="A43" s="105"/>
      <c r="B43" s="109" t="s">
        <v>77</v>
      </c>
      <c r="C43" s="120"/>
      <c r="D43" s="120"/>
      <c r="E43" s="117"/>
      <c r="F43" s="139">
        <f>F41/(F41+K37)</f>
        <v>1</v>
      </c>
      <c r="G43" s="139"/>
      <c r="H43" s="139"/>
      <c r="I43" s="139"/>
      <c r="J43" s="108"/>
      <c r="K43" s="139">
        <f>K41/(K41+F37)</f>
        <v>0</v>
      </c>
      <c r="L43" s="139"/>
      <c r="M43" s="139"/>
      <c r="N43" s="140"/>
      <c r="O43" s="105"/>
      <c r="P43" s="109" t="s">
        <v>78</v>
      </c>
      <c r="Q43" s="109"/>
      <c r="R43" s="109"/>
      <c r="S43" s="117"/>
      <c r="T43" s="141"/>
      <c r="U43" s="141"/>
      <c r="V43" s="141"/>
      <c r="W43" s="141"/>
      <c r="X43" s="141"/>
      <c r="Y43" s="108"/>
      <c r="Z43" s="134"/>
      <c r="AA43" s="134"/>
      <c r="AB43" s="134"/>
      <c r="AC43" s="134"/>
      <c r="AD43" s="134"/>
      <c r="AE43" s="118"/>
    </row>
    <row r="44" spans="1:31" ht="15" customHeight="1">
      <c r="A44" s="105"/>
      <c r="B44" s="103"/>
      <c r="C44" s="117"/>
      <c r="D44" s="117"/>
      <c r="E44" s="117"/>
      <c r="F44" s="108"/>
      <c r="G44" s="110"/>
      <c r="H44" s="111"/>
      <c r="I44" s="108"/>
      <c r="J44" s="108"/>
      <c r="K44" s="108"/>
      <c r="L44" s="108"/>
      <c r="M44" s="111"/>
      <c r="N44" s="112"/>
      <c r="O44" s="105"/>
      <c r="P44" s="103"/>
      <c r="Q44" s="103"/>
      <c r="R44" s="103"/>
      <c r="S44" s="117"/>
      <c r="T44" s="108"/>
      <c r="U44" s="108"/>
      <c r="V44" s="113"/>
      <c r="W44" s="108"/>
      <c r="X44" s="119"/>
      <c r="Y44" s="108"/>
      <c r="Z44" s="108"/>
      <c r="AA44" s="108"/>
      <c r="AB44" s="113"/>
      <c r="AC44" s="108"/>
      <c r="AD44" s="103"/>
      <c r="AE44" s="118"/>
    </row>
    <row r="45" spans="1:31" ht="15" customHeight="1">
      <c r="A45" s="105"/>
      <c r="B45" s="109" t="s">
        <v>79</v>
      </c>
      <c r="C45" s="120"/>
      <c r="D45" s="120"/>
      <c r="E45" s="117"/>
      <c r="F45" s="134">
        <f>U15</f>
        <v>42</v>
      </c>
      <c r="G45" s="134"/>
      <c r="H45" s="134"/>
      <c r="I45" s="134"/>
      <c r="J45" s="108"/>
      <c r="K45" s="134">
        <f>K37+K41</f>
        <v>0</v>
      </c>
      <c r="L45" s="134"/>
      <c r="M45" s="134"/>
      <c r="N45" s="135"/>
      <c r="O45" s="105"/>
      <c r="P45" s="109" t="s">
        <v>80</v>
      </c>
      <c r="Q45" s="109"/>
      <c r="R45" s="109"/>
      <c r="S45" s="117"/>
      <c r="T45" s="141"/>
      <c r="U45" s="141"/>
      <c r="V45" s="141"/>
      <c r="W45" s="141"/>
      <c r="X45" s="141"/>
      <c r="Y45" s="108"/>
      <c r="Z45" s="134"/>
      <c r="AA45" s="134"/>
      <c r="AB45" s="134"/>
      <c r="AC45" s="134"/>
      <c r="AD45" s="134"/>
      <c r="AE45" s="118"/>
    </row>
    <row r="46" spans="1:31" ht="15" customHeight="1">
      <c r="A46" s="105"/>
      <c r="B46" s="103"/>
      <c r="C46" s="117"/>
      <c r="D46" s="117"/>
      <c r="E46" s="117"/>
      <c r="F46" s="108"/>
      <c r="G46" s="110"/>
      <c r="H46" s="111"/>
      <c r="I46" s="108"/>
      <c r="J46" s="108"/>
      <c r="K46" s="108"/>
      <c r="L46" s="108"/>
      <c r="M46" s="111"/>
      <c r="N46" s="121"/>
      <c r="O46" s="105"/>
      <c r="P46" s="103"/>
      <c r="Q46" s="103"/>
      <c r="R46" s="103"/>
      <c r="S46" s="117"/>
      <c r="T46" s="108"/>
      <c r="U46" s="108"/>
      <c r="V46" s="113"/>
      <c r="W46" s="108"/>
      <c r="X46" s="119"/>
      <c r="Y46" s="108"/>
      <c r="Z46" s="108"/>
      <c r="AA46" s="108"/>
      <c r="AB46" s="113"/>
      <c r="AC46" s="108"/>
      <c r="AD46" s="103"/>
      <c r="AE46" s="118"/>
    </row>
    <row r="47" spans="1:31" ht="15" customHeight="1">
      <c r="A47" s="105"/>
      <c r="B47" s="107" t="s">
        <v>81</v>
      </c>
      <c r="C47" s="116"/>
      <c r="D47" s="116"/>
      <c r="E47" s="117"/>
      <c r="F47" s="139">
        <f>F45/(F45+K45)</f>
        <v>1</v>
      </c>
      <c r="G47" s="139"/>
      <c r="H47" s="139"/>
      <c r="I47" s="139"/>
      <c r="J47" s="108"/>
      <c r="K47" s="139">
        <f>K45/(K45+F45)</f>
        <v>0</v>
      </c>
      <c r="L47" s="139"/>
      <c r="M47" s="139"/>
      <c r="N47" s="140"/>
      <c r="O47" s="105"/>
      <c r="P47" s="109" t="s">
        <v>82</v>
      </c>
      <c r="Q47" s="109"/>
      <c r="R47" s="109"/>
      <c r="S47" s="117"/>
      <c r="T47" s="141"/>
      <c r="U47" s="141"/>
      <c r="V47" s="141"/>
      <c r="W47" s="141"/>
      <c r="X47" s="141"/>
      <c r="Y47" s="108"/>
      <c r="Z47" s="134"/>
      <c r="AA47" s="134"/>
      <c r="AB47" s="134"/>
      <c r="AC47" s="134"/>
      <c r="AD47" s="134"/>
      <c r="AE47" s="118"/>
    </row>
    <row r="48" spans="1:31" ht="15" customHeight="1" thickBot="1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4"/>
      <c r="O48" s="122"/>
      <c r="P48" s="125"/>
      <c r="Q48" s="125"/>
      <c r="R48" s="125"/>
      <c r="S48" s="123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6"/>
    </row>
    <row r="49" spans="1:30" ht="10.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27"/>
    </row>
    <row r="50" spans="1:15" ht="12.75">
      <c r="A50" s="116"/>
      <c r="B50" s="100"/>
      <c r="C50" s="100"/>
      <c r="D50" s="100"/>
      <c r="E50" s="100"/>
      <c r="F50" s="100"/>
      <c r="G50" s="100"/>
      <c r="H50" s="116"/>
      <c r="I50" s="116"/>
      <c r="J50" s="116"/>
      <c r="K50" s="116"/>
      <c r="L50" s="116"/>
      <c r="M50" s="116"/>
      <c r="N50" s="116"/>
      <c r="O50" s="116"/>
    </row>
    <row r="51" spans="2:7" ht="12.75">
      <c r="B51" s="100"/>
      <c r="C51" s="100"/>
      <c r="D51" s="100"/>
      <c r="E51" s="100"/>
      <c r="F51" s="100"/>
      <c r="G51" s="100"/>
    </row>
    <row r="52" spans="2:7" ht="12.75">
      <c r="B52" s="100"/>
      <c r="C52" s="100"/>
      <c r="D52" s="100"/>
      <c r="E52" s="100"/>
      <c r="F52" s="100"/>
      <c r="G52" s="100"/>
    </row>
    <row r="53" spans="2:7" ht="12.75">
      <c r="B53" s="100"/>
      <c r="C53" s="100"/>
      <c r="D53" s="100"/>
      <c r="E53" s="100"/>
      <c r="F53" s="100"/>
      <c r="G53" s="100"/>
    </row>
    <row r="54" spans="2:7" ht="12.75">
      <c r="B54" s="100"/>
      <c r="C54" s="100"/>
      <c r="D54" s="100"/>
      <c r="E54" s="100"/>
      <c r="F54" s="100"/>
      <c r="G54" s="100"/>
    </row>
  </sheetData>
  <mergeCells count="42">
    <mergeCell ref="F47:I47"/>
    <mergeCell ref="K47:N47"/>
    <mergeCell ref="T47:X47"/>
    <mergeCell ref="Z47:AD47"/>
    <mergeCell ref="F45:I45"/>
    <mergeCell ref="K45:N45"/>
    <mergeCell ref="T45:X45"/>
    <mergeCell ref="Z45:AD45"/>
    <mergeCell ref="F43:I43"/>
    <mergeCell ref="K43:N43"/>
    <mergeCell ref="T43:X43"/>
    <mergeCell ref="Z43:AD43"/>
    <mergeCell ref="F41:I41"/>
    <mergeCell ref="K41:N41"/>
    <mergeCell ref="T41:X41"/>
    <mergeCell ref="Z41:AD41"/>
    <mergeCell ref="F39:I39"/>
    <mergeCell ref="K39:N39"/>
    <mergeCell ref="T39:X39"/>
    <mergeCell ref="Z39:AD39"/>
    <mergeCell ref="F37:I37"/>
    <mergeCell ref="K37:N37"/>
    <mergeCell ref="T37:X37"/>
    <mergeCell ref="Z37:AD37"/>
    <mergeCell ref="F35:I35"/>
    <mergeCell ref="K35:N35"/>
    <mergeCell ref="T35:X35"/>
    <mergeCell ref="Z35:AD35"/>
    <mergeCell ref="F33:I33"/>
    <mergeCell ref="K33:N33"/>
    <mergeCell ref="T33:X33"/>
    <mergeCell ref="Z33:AD33"/>
    <mergeCell ref="T29:X29"/>
    <mergeCell ref="Z29:AD29"/>
    <mergeCell ref="F31:I31"/>
    <mergeCell ref="K31:N31"/>
    <mergeCell ref="T31:X31"/>
    <mergeCell ref="Z31:AD31"/>
    <mergeCell ref="A3:B3"/>
    <mergeCell ref="A5:B5"/>
    <mergeCell ref="F29:I29"/>
    <mergeCell ref="K29:N2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2013-05-28T07:16:28Z</dcterms:modified>
  <cp:category/>
  <cp:version/>
  <cp:contentType/>
  <cp:contentStatus/>
</cp:coreProperties>
</file>