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<sst xmlns="http://schemas.openxmlformats.org/spreadsheetml/2006/main" count="219" uniqueCount="102">
  <si>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</si>
  <si>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</si>
  <si>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</si>
  <si>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</si>
  <si>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</si>
  <si>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</si>
  <si>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</si>
  <si>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</si>
  <si>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</si>
  <si>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</si>
  <si>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</si>
  <si>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</si>
  <si>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</si>
  <si>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</si>
  <si>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</si>
  <si>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</si>
  <si>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</si>
  <si>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</si>
  <si>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</si>
  <si>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</si>
  <si>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</si>
  <si>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</si>
  <si>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</si>
  <si>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</si>
  <si>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</si>
  <si>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</si>
  <si>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</si>
  <si>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</si>
  <si>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</si>
  <si>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</si>
  <si>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</si>
  <si>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</si>
  <si>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</si>
  <si>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</si>
  <si>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</si>
  <si>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</si>
  <si>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</si>
  <si>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</si>
  <si>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</si>
  <si>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</si>
  <si>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</si>
  <si>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</si>
  <si>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</si>
  <si>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</si>
  <si>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</si>
  <si>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</si>
  <si>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</si>
  <si>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</si>
  <si>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</si>
  <si>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</si>
  <si>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</si>
  <si>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</si>
  <si>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</si>
  <si>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</si>
  <si>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</si>
  <si>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</si>
  <si>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</si>
  <si>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</si>
  <si>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</si>
  <si>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</si>
  <si>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</si>
  <si>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</si>
  <si>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</si>
  <si>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</si>
  <si>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</si>
  <si>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</si>
  <si>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</si>
  <si>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</si>
  <si>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</si>
  <si>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</si>
  <si>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</si>
  <si>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</si>
  <si>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</si>
  <si>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</si>
  <si>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</si>
  <si>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</si>
  <si>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</si>
  <si>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</si>
  <si>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</si>
  <si>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</si>
  <si>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</si>
  <si>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</si>
  <si>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</si>
  <si>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Kollár Domonkos</t>
  </si>
  <si>
    <t>Kotschy András</t>
  </si>
  <si>
    <t>Nagy Adrián</t>
  </si>
  <si>
    <t>Szekeres Péter</t>
  </si>
  <si>
    <t>Tóth András</t>
  </si>
  <si>
    <t>Dobos  Márk</t>
  </si>
  <si>
    <t>Pajer Mózes</t>
  </si>
  <si>
    <t>Máriás Gergely</t>
  </si>
  <si>
    <t>Marosvölgyi Gy</t>
  </si>
  <si>
    <t>Fillinger Vencel</t>
  </si>
  <si>
    <t>Ódor Tamás</t>
  </si>
  <si>
    <t>Törökbálint</t>
  </si>
  <si>
    <t>Szarvas Gábor</t>
  </si>
  <si>
    <t>Győri Ferenc</t>
  </si>
  <si>
    <t>Konrád Judit</t>
  </si>
  <si>
    <t>2012.10.31.</t>
  </si>
  <si>
    <t>ELITE Basket</t>
  </si>
  <si>
    <t>Dávid Kornél Kosársuli</t>
  </si>
  <si>
    <t>Bagi Donát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</si>
</sst>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AC18" sqref="AC18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5" t="s">
        <v>0</v>
      </c>
      <c r="B3" s="166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95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99</v>
      </c>
      <c r="D4" s="19"/>
      <c r="E4" s="19"/>
      <c r="F4" s="19"/>
      <c r="G4" s="19"/>
      <c r="H4" s="19"/>
      <c r="I4" s="20">
        <v>16</v>
      </c>
      <c r="J4" s="21">
        <v>15</v>
      </c>
      <c r="K4" s="22"/>
      <c r="L4" s="20">
        <v>24</v>
      </c>
      <c r="M4" s="20">
        <v>18</v>
      </c>
      <c r="N4" s="20"/>
      <c r="O4" s="18"/>
      <c r="P4" s="23">
        <v>73</v>
      </c>
      <c r="Q4" s="16" t="s">
        <v>11</v>
      </c>
      <c r="R4" s="19"/>
      <c r="S4" s="19"/>
      <c r="T4" s="19"/>
      <c r="U4" s="19"/>
      <c r="V4" s="19"/>
      <c r="W4" s="19"/>
      <c r="X4" s="24"/>
      <c r="Y4" s="16" t="s">
        <v>96</v>
      </c>
      <c r="Z4" s="19"/>
      <c r="AA4" s="19"/>
      <c r="AB4" s="19"/>
      <c r="AC4" s="19"/>
      <c r="AD4" s="24"/>
      <c r="AE4" s="25"/>
    </row>
    <row r="5" spans="1:31" ht="13.5" customHeight="1" thickBot="1">
      <c r="A5" s="167" t="s">
        <v>98</v>
      </c>
      <c r="B5" s="168"/>
      <c r="C5" s="26" t="s">
        <v>100</v>
      </c>
      <c r="D5" s="27"/>
      <c r="E5" s="27"/>
      <c r="F5" s="28"/>
      <c r="G5" s="28"/>
      <c r="H5" s="28"/>
      <c r="I5" s="29">
        <v>19</v>
      </c>
      <c r="J5" s="30">
        <v>8</v>
      </c>
      <c r="K5" s="31"/>
      <c r="L5" s="29">
        <v>12</v>
      </c>
      <c r="M5" s="29">
        <v>9</v>
      </c>
      <c r="N5" s="29"/>
      <c r="O5" s="32"/>
      <c r="P5" s="33">
        <v>48</v>
      </c>
      <c r="Q5" s="34" t="s">
        <v>12</v>
      </c>
      <c r="R5" s="27"/>
      <c r="S5" s="27" t="s">
        <v>94</v>
      </c>
      <c r="T5" s="27"/>
      <c r="U5" s="27"/>
      <c r="V5" s="27"/>
      <c r="W5" s="27"/>
      <c r="X5" s="35"/>
      <c r="Y5" s="34" t="s">
        <v>97</v>
      </c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93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0</v>
      </c>
      <c r="T7" s="52">
        <v>0</v>
      </c>
      <c r="U7" s="57">
        <f>SUM(S7:T7)</f>
        <v>0</v>
      </c>
      <c r="V7" s="47">
        <v>0</v>
      </c>
      <c r="W7" s="57">
        <v>0</v>
      </c>
      <c r="X7" s="47">
        <v>0</v>
      </c>
      <c r="Y7" s="57">
        <v>0</v>
      </c>
      <c r="Z7" s="47">
        <v>0</v>
      </c>
      <c r="AA7" s="58"/>
      <c r="AB7" s="53">
        <v>0</v>
      </c>
      <c r="AC7" s="52"/>
      <c r="AD7" s="59">
        <f aca="true" t="shared" si="3" ref="AD7:AD31">(F7-D7)+(I7-G7)+(L7-J7)+(P7-N7)+R7+S7+T7+V7-W7+X7+Z7+AB7+(AA7*AC7)</f>
        <v>0</v>
      </c>
      <c r="AE7" s="25"/>
    </row>
    <row r="8" spans="1:31" ht="15" customHeight="1">
      <c r="A8" s="60">
        <v>5</v>
      </c>
      <c r="B8" s="61" t="s">
        <v>92</v>
      </c>
      <c r="C8" s="62"/>
      <c r="D8" s="63">
        <v>1</v>
      </c>
      <c r="E8" s="64" t="s">
        <v>32</v>
      </c>
      <c r="F8" s="63">
        <v>1</v>
      </c>
      <c r="G8" s="65">
        <v>0</v>
      </c>
      <c r="H8" s="64" t="s">
        <v>32</v>
      </c>
      <c r="I8" s="66">
        <v>0</v>
      </c>
      <c r="J8" s="63">
        <v>0</v>
      </c>
      <c r="K8" s="64" t="s">
        <v>32</v>
      </c>
      <c r="L8" s="63">
        <v>0</v>
      </c>
      <c r="M8" s="67">
        <f t="shared" si="0"/>
        <v>1</v>
      </c>
      <c r="N8" s="63">
        <v>0</v>
      </c>
      <c r="O8" s="64" t="s">
        <v>32</v>
      </c>
      <c r="P8" s="63">
        <v>0</v>
      </c>
      <c r="Q8" s="68" t="e">
        <f t="shared" si="1"/>
        <v>#DIV/0!</v>
      </c>
      <c r="R8" s="69">
        <f t="shared" si="2"/>
        <v>2</v>
      </c>
      <c r="S8" s="60">
        <v>0</v>
      </c>
      <c r="T8" s="65">
        <v>0</v>
      </c>
      <c r="U8" s="70">
        <f aca="true" t="shared" si="4" ref="U8:U31">SUM(S8:T8)</f>
        <v>0</v>
      </c>
      <c r="V8" s="60">
        <v>0</v>
      </c>
      <c r="W8" s="70">
        <v>0</v>
      </c>
      <c r="X8" s="60">
        <v>0</v>
      </c>
      <c r="Y8" s="70">
        <v>0</v>
      </c>
      <c r="Z8" s="60">
        <v>0</v>
      </c>
      <c r="AA8" s="71"/>
      <c r="AB8" s="66">
        <v>0</v>
      </c>
      <c r="AC8" s="65"/>
      <c r="AD8" s="72">
        <f t="shared" si="3"/>
        <v>2</v>
      </c>
      <c r="AE8" s="25"/>
    </row>
    <row r="9" spans="1:31" ht="15" customHeight="1">
      <c r="A9" s="47">
        <v>6</v>
      </c>
      <c r="B9" s="48" t="s">
        <v>91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2</v>
      </c>
      <c r="O9" s="75" t="s">
        <v>32</v>
      </c>
      <c r="P9" s="74">
        <v>2</v>
      </c>
      <c r="Q9" s="79">
        <f t="shared" si="1"/>
        <v>1</v>
      </c>
      <c r="R9" s="80">
        <f t="shared" si="2"/>
        <v>2</v>
      </c>
      <c r="S9" s="81">
        <v>0</v>
      </c>
      <c r="T9" s="76">
        <v>0</v>
      </c>
      <c r="U9" s="82">
        <f t="shared" si="4"/>
        <v>0</v>
      </c>
      <c r="V9" s="81">
        <v>0</v>
      </c>
      <c r="W9" s="82">
        <v>3</v>
      </c>
      <c r="X9" s="81">
        <v>1</v>
      </c>
      <c r="Y9" s="82">
        <v>0</v>
      </c>
      <c r="Z9" s="81">
        <v>0</v>
      </c>
      <c r="AA9" s="83"/>
      <c r="AB9" s="77">
        <v>0</v>
      </c>
      <c r="AC9" s="76"/>
      <c r="AD9" s="59">
        <f t="shared" si="3"/>
        <v>0</v>
      </c>
      <c r="AE9" s="25"/>
    </row>
    <row r="10" spans="1:31" ht="15" customHeight="1">
      <c r="A10" s="60">
        <v>7</v>
      </c>
      <c r="B10" s="61" t="s">
        <v>90</v>
      </c>
      <c r="C10" s="62"/>
      <c r="D10" s="63">
        <v>7</v>
      </c>
      <c r="E10" s="64" t="s">
        <v>32</v>
      </c>
      <c r="F10" s="63">
        <v>2</v>
      </c>
      <c r="G10" s="65">
        <v>2</v>
      </c>
      <c r="H10" s="64" t="s">
        <v>32</v>
      </c>
      <c r="I10" s="66">
        <v>0</v>
      </c>
      <c r="J10" s="63">
        <v>1</v>
      </c>
      <c r="K10" s="64" t="s">
        <v>32</v>
      </c>
      <c r="L10" s="63">
        <v>0</v>
      </c>
      <c r="M10" s="67">
        <f t="shared" si="0"/>
        <v>0.2</v>
      </c>
      <c r="N10" s="63">
        <v>3</v>
      </c>
      <c r="O10" s="64" t="s">
        <v>32</v>
      </c>
      <c r="P10" s="63">
        <v>3</v>
      </c>
      <c r="Q10" s="68">
        <f t="shared" si="1"/>
        <v>1</v>
      </c>
      <c r="R10" s="69">
        <f t="shared" si="2"/>
        <v>7</v>
      </c>
      <c r="S10" s="60">
        <v>4</v>
      </c>
      <c r="T10" s="65">
        <v>1</v>
      </c>
      <c r="U10" s="70">
        <f t="shared" si="4"/>
        <v>5</v>
      </c>
      <c r="V10" s="60">
        <v>3</v>
      </c>
      <c r="W10" s="70">
        <v>7</v>
      </c>
      <c r="X10" s="60">
        <v>3</v>
      </c>
      <c r="Y10" s="70">
        <v>3</v>
      </c>
      <c r="Z10" s="60">
        <v>2</v>
      </c>
      <c r="AA10" s="71"/>
      <c r="AB10" s="66">
        <v>1</v>
      </c>
      <c r="AC10" s="65"/>
      <c r="AD10" s="72">
        <f t="shared" si="3"/>
        <v>6</v>
      </c>
      <c r="AE10" s="25"/>
    </row>
    <row r="11" spans="1:31" ht="15" customHeight="1">
      <c r="A11" s="47">
        <v>8</v>
      </c>
      <c r="B11" s="48" t="s">
        <v>89</v>
      </c>
      <c r="C11" s="73"/>
      <c r="D11" s="74">
        <v>0</v>
      </c>
      <c r="E11" s="75" t="s">
        <v>32</v>
      </c>
      <c r="F11" s="74">
        <v>0</v>
      </c>
      <c r="G11" s="76">
        <v>0</v>
      </c>
      <c r="H11" s="7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 t="e">
        <f t="shared" si="0"/>
        <v>#DIV/0!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1</v>
      </c>
      <c r="T11" s="76">
        <v>0</v>
      </c>
      <c r="U11" s="82">
        <f t="shared" si="4"/>
        <v>1</v>
      </c>
      <c r="V11" s="81">
        <v>0</v>
      </c>
      <c r="W11" s="84">
        <v>0</v>
      </c>
      <c r="X11" s="81">
        <v>0</v>
      </c>
      <c r="Y11" s="82">
        <v>0</v>
      </c>
      <c r="Z11" s="81">
        <v>1</v>
      </c>
      <c r="AA11" s="83"/>
      <c r="AB11" s="77">
        <v>0</v>
      </c>
      <c r="AC11" s="76"/>
      <c r="AD11" s="59">
        <f t="shared" si="3"/>
        <v>2</v>
      </c>
      <c r="AE11" s="25"/>
    </row>
    <row r="12" spans="1:31" ht="15" customHeight="1">
      <c r="A12" s="60">
        <v>9</v>
      </c>
      <c r="B12" s="61" t="s">
        <v>88</v>
      </c>
      <c r="C12" s="62"/>
      <c r="D12" s="63">
        <v>11</v>
      </c>
      <c r="E12" s="64" t="s">
        <v>32</v>
      </c>
      <c r="F12" s="63">
        <v>6</v>
      </c>
      <c r="G12" s="65">
        <v>3</v>
      </c>
      <c r="H12" s="64" t="s">
        <v>32</v>
      </c>
      <c r="I12" s="66">
        <v>0</v>
      </c>
      <c r="J12" s="63">
        <v>2</v>
      </c>
      <c r="K12" s="64" t="s">
        <v>32</v>
      </c>
      <c r="L12" s="63">
        <v>1</v>
      </c>
      <c r="M12" s="67">
        <f t="shared" si="0"/>
        <v>0.4375</v>
      </c>
      <c r="N12" s="63">
        <v>14</v>
      </c>
      <c r="O12" s="64" t="s">
        <v>32</v>
      </c>
      <c r="P12" s="63">
        <v>11</v>
      </c>
      <c r="Q12" s="68">
        <f t="shared" si="1"/>
        <v>0.7857142857142857</v>
      </c>
      <c r="R12" s="69">
        <f t="shared" si="2"/>
        <v>26</v>
      </c>
      <c r="S12" s="60">
        <v>3</v>
      </c>
      <c r="T12" s="65">
        <v>3</v>
      </c>
      <c r="U12" s="70">
        <f t="shared" si="4"/>
        <v>6</v>
      </c>
      <c r="V12" s="60">
        <v>4</v>
      </c>
      <c r="W12" s="70">
        <v>7</v>
      </c>
      <c r="X12" s="60">
        <v>10</v>
      </c>
      <c r="Y12" s="70">
        <v>2</v>
      </c>
      <c r="Z12" s="60">
        <v>2</v>
      </c>
      <c r="AA12" s="71"/>
      <c r="AB12" s="66">
        <v>0</v>
      </c>
      <c r="AC12" s="65"/>
      <c r="AD12" s="72">
        <f t="shared" si="3"/>
        <v>29</v>
      </c>
      <c r="AE12" s="25"/>
    </row>
    <row r="13" spans="1:31" ht="15" customHeight="1">
      <c r="A13" s="47">
        <v>12</v>
      </c>
      <c r="B13" s="48" t="s">
        <v>87</v>
      </c>
      <c r="C13" s="73"/>
      <c r="D13" s="74">
        <v>4</v>
      </c>
      <c r="E13" s="75" t="s">
        <v>32</v>
      </c>
      <c r="F13" s="74">
        <v>2</v>
      </c>
      <c r="G13" s="76">
        <v>4</v>
      </c>
      <c r="H13" s="75" t="s">
        <v>32</v>
      </c>
      <c r="I13" s="77">
        <v>0</v>
      </c>
      <c r="J13" s="74">
        <v>3</v>
      </c>
      <c r="K13" s="75" t="s">
        <v>32</v>
      </c>
      <c r="L13" s="74">
        <v>1</v>
      </c>
      <c r="M13" s="78">
        <f t="shared" si="0"/>
        <v>0.2727272727272727</v>
      </c>
      <c r="N13" s="74">
        <v>2</v>
      </c>
      <c r="O13" s="75" t="s">
        <v>32</v>
      </c>
      <c r="P13" s="74">
        <v>1</v>
      </c>
      <c r="Q13" s="79">
        <f t="shared" si="1"/>
        <v>0.5</v>
      </c>
      <c r="R13" s="80">
        <f t="shared" si="2"/>
        <v>8</v>
      </c>
      <c r="S13" s="81">
        <v>6</v>
      </c>
      <c r="T13" s="76">
        <v>0</v>
      </c>
      <c r="U13" s="82">
        <f t="shared" si="4"/>
        <v>6</v>
      </c>
      <c r="V13" s="81">
        <v>3</v>
      </c>
      <c r="W13" s="82">
        <v>3</v>
      </c>
      <c r="X13" s="81">
        <v>1</v>
      </c>
      <c r="Y13" s="82">
        <v>2</v>
      </c>
      <c r="Z13" s="81">
        <v>0</v>
      </c>
      <c r="AA13" s="83"/>
      <c r="AB13" s="77">
        <v>1</v>
      </c>
      <c r="AC13" s="76"/>
      <c r="AD13" s="59">
        <f t="shared" si="3"/>
        <v>7</v>
      </c>
      <c r="AE13" s="25"/>
    </row>
    <row r="14" spans="1:31" ht="15" customHeight="1">
      <c r="A14" s="60">
        <v>13</v>
      </c>
      <c r="B14" s="61" t="s">
        <v>101</v>
      </c>
      <c r="C14" s="62"/>
      <c r="D14" s="63">
        <v>4</v>
      </c>
      <c r="E14" s="64" t="s">
        <v>32</v>
      </c>
      <c r="F14" s="63">
        <v>0</v>
      </c>
      <c r="G14" s="65">
        <v>2</v>
      </c>
      <c r="H14" s="64" t="s">
        <v>32</v>
      </c>
      <c r="I14" s="66">
        <v>0</v>
      </c>
      <c r="J14" s="63">
        <v>4</v>
      </c>
      <c r="K14" s="64" t="s">
        <v>32</v>
      </c>
      <c r="L14" s="63">
        <v>0</v>
      </c>
      <c r="M14" s="67">
        <f t="shared" si="0"/>
        <v>0</v>
      </c>
      <c r="N14" s="63">
        <v>4</v>
      </c>
      <c r="O14" s="64" t="s">
        <v>32</v>
      </c>
      <c r="P14" s="63">
        <v>2</v>
      </c>
      <c r="Q14" s="68">
        <f t="shared" si="1"/>
        <v>0.5</v>
      </c>
      <c r="R14" s="69">
        <f t="shared" si="2"/>
        <v>2</v>
      </c>
      <c r="S14" s="60">
        <v>1</v>
      </c>
      <c r="T14" s="65">
        <v>0</v>
      </c>
      <c r="U14" s="70">
        <f t="shared" si="4"/>
        <v>1</v>
      </c>
      <c r="V14" s="60">
        <v>0</v>
      </c>
      <c r="W14" s="70">
        <v>5</v>
      </c>
      <c r="X14" s="60">
        <v>2</v>
      </c>
      <c r="Y14" s="70">
        <v>3</v>
      </c>
      <c r="Z14" s="60">
        <v>0</v>
      </c>
      <c r="AA14" s="71"/>
      <c r="AB14" s="66">
        <v>1</v>
      </c>
      <c r="AC14" s="65"/>
      <c r="AD14" s="72">
        <f t="shared" si="3"/>
        <v>-11</v>
      </c>
      <c r="AE14" s="25"/>
    </row>
    <row r="15" spans="1:31" ht="15" customHeight="1">
      <c r="A15" s="47">
        <v>14</v>
      </c>
      <c r="B15" s="48" t="s">
        <v>86</v>
      </c>
      <c r="C15" s="73"/>
      <c r="D15" s="74">
        <v>1</v>
      </c>
      <c r="E15" s="75" t="s">
        <v>32</v>
      </c>
      <c r="F15" s="74">
        <v>1</v>
      </c>
      <c r="G15" s="76">
        <v>1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>
        <f t="shared" si="0"/>
        <v>0.5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2</v>
      </c>
      <c r="S15" s="81">
        <v>2</v>
      </c>
      <c r="T15" s="76">
        <v>1</v>
      </c>
      <c r="U15" s="82">
        <f t="shared" si="4"/>
        <v>3</v>
      </c>
      <c r="V15" s="81">
        <v>1</v>
      </c>
      <c r="W15" s="82">
        <v>2</v>
      </c>
      <c r="X15" s="81">
        <v>1</v>
      </c>
      <c r="Y15" s="82">
        <v>0</v>
      </c>
      <c r="Z15" s="81">
        <v>0</v>
      </c>
      <c r="AA15" s="83"/>
      <c r="AB15" s="77">
        <v>0</v>
      </c>
      <c r="AC15" s="76"/>
      <c r="AD15" s="59">
        <f t="shared" si="3"/>
        <v>4</v>
      </c>
      <c r="AE15" s="25"/>
    </row>
    <row r="16" spans="1:31" ht="15" customHeight="1">
      <c r="A16" s="60">
        <v>15</v>
      </c>
      <c r="B16" s="61" t="s">
        <v>85</v>
      </c>
      <c r="C16" s="62"/>
      <c r="D16" s="63">
        <v>18</v>
      </c>
      <c r="E16" s="64" t="s">
        <v>32</v>
      </c>
      <c r="F16" s="63">
        <v>8</v>
      </c>
      <c r="G16" s="65">
        <v>1</v>
      </c>
      <c r="H16" s="64" t="s">
        <v>32</v>
      </c>
      <c r="I16" s="66">
        <v>1</v>
      </c>
      <c r="J16" s="63">
        <v>0</v>
      </c>
      <c r="K16" s="64" t="s">
        <v>32</v>
      </c>
      <c r="L16" s="63">
        <v>0</v>
      </c>
      <c r="M16" s="67">
        <f t="shared" si="0"/>
        <v>0.47368421052631576</v>
      </c>
      <c r="N16" s="63">
        <v>6</v>
      </c>
      <c r="O16" s="64" t="s">
        <v>32</v>
      </c>
      <c r="P16" s="63">
        <v>3</v>
      </c>
      <c r="Q16" s="68">
        <f t="shared" si="1"/>
        <v>0.5</v>
      </c>
      <c r="R16" s="69">
        <f t="shared" si="2"/>
        <v>21</v>
      </c>
      <c r="S16" s="60">
        <v>11</v>
      </c>
      <c r="T16" s="65">
        <v>17</v>
      </c>
      <c r="U16" s="70">
        <f t="shared" si="4"/>
        <v>28</v>
      </c>
      <c r="V16" s="60">
        <v>1</v>
      </c>
      <c r="W16" s="70">
        <v>0</v>
      </c>
      <c r="X16" s="60">
        <v>3</v>
      </c>
      <c r="Y16" s="70">
        <v>1</v>
      </c>
      <c r="Z16" s="60">
        <v>1</v>
      </c>
      <c r="AA16" s="71"/>
      <c r="AB16" s="66">
        <v>1</v>
      </c>
      <c r="AC16" s="65"/>
      <c r="AD16" s="72">
        <f t="shared" si="3"/>
        <v>42</v>
      </c>
      <c r="AE16" s="25"/>
    </row>
    <row r="17" spans="1:31" ht="15" customHeight="1">
      <c r="A17" s="47">
        <v>18</v>
      </c>
      <c r="B17" s="48" t="s">
        <v>84</v>
      </c>
      <c r="C17" s="73"/>
      <c r="D17" s="74">
        <v>2</v>
      </c>
      <c r="E17" s="75" t="s">
        <v>32</v>
      </c>
      <c r="F17" s="74">
        <v>1</v>
      </c>
      <c r="G17" s="76">
        <v>1</v>
      </c>
      <c r="H17" s="75" t="s">
        <v>32</v>
      </c>
      <c r="I17" s="77">
        <v>0</v>
      </c>
      <c r="J17" s="74">
        <v>1</v>
      </c>
      <c r="K17" s="75" t="s">
        <v>32</v>
      </c>
      <c r="L17" s="74">
        <v>0</v>
      </c>
      <c r="M17" s="78">
        <f t="shared" si="0"/>
        <v>0.25</v>
      </c>
      <c r="N17" s="74">
        <v>2</v>
      </c>
      <c r="O17" s="75" t="s">
        <v>32</v>
      </c>
      <c r="P17" s="74">
        <v>1</v>
      </c>
      <c r="Q17" s="79">
        <f t="shared" si="1"/>
        <v>0.5</v>
      </c>
      <c r="R17" s="80">
        <f t="shared" si="2"/>
        <v>3</v>
      </c>
      <c r="S17" s="81">
        <v>6</v>
      </c>
      <c r="T17" s="76">
        <v>1</v>
      </c>
      <c r="U17" s="82">
        <f t="shared" si="4"/>
        <v>7</v>
      </c>
      <c r="V17" s="81">
        <v>1</v>
      </c>
      <c r="W17" s="82">
        <v>1</v>
      </c>
      <c r="X17" s="81">
        <v>1</v>
      </c>
      <c r="Y17" s="82">
        <v>0</v>
      </c>
      <c r="Z17" s="81">
        <v>0</v>
      </c>
      <c r="AA17" s="83"/>
      <c r="AB17" s="77">
        <v>0</v>
      </c>
      <c r="AC17" s="76"/>
      <c r="AD17" s="59">
        <f t="shared" si="3"/>
        <v>7</v>
      </c>
      <c r="AE17" s="25"/>
    </row>
    <row r="18" spans="1:31" ht="15" customHeight="1">
      <c r="A18" s="60">
        <v>23</v>
      </c>
      <c r="B18" s="61" t="s">
        <v>83</v>
      </c>
      <c r="C18" s="62"/>
      <c r="D18" s="63">
        <v>0</v>
      </c>
      <c r="E18" s="64" t="s">
        <v>32</v>
      </c>
      <c r="F18" s="63">
        <v>0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 t="e">
        <f t="shared" si="0"/>
        <v>#DIV/0!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0</v>
      </c>
      <c r="S18" s="60">
        <v>0</v>
      </c>
      <c r="T18" s="65">
        <v>0</v>
      </c>
      <c r="U18" s="70">
        <f t="shared" si="4"/>
        <v>0</v>
      </c>
      <c r="V18" s="60">
        <v>1</v>
      </c>
      <c r="W18" s="70">
        <v>0</v>
      </c>
      <c r="X18" s="60">
        <v>0</v>
      </c>
      <c r="Y18" s="70">
        <v>1</v>
      </c>
      <c r="Z18" s="60">
        <v>0</v>
      </c>
      <c r="AA18" s="71"/>
      <c r="AB18" s="66">
        <v>0</v>
      </c>
      <c r="AC18" s="65"/>
      <c r="AD18" s="72">
        <f t="shared" si="3"/>
        <v>1</v>
      </c>
      <c r="AE18" s="25"/>
    </row>
    <row r="19" spans="1:31" ht="15" customHeight="1">
      <c r="A19" s="47">
        <v>0</v>
      </c>
      <c r="B19" s="48">
        <v>0</v>
      </c>
      <c r="C19" s="73"/>
      <c r="D19" s="74"/>
      <c r="E19" s="75" t="s">
        <v>32</v>
      </c>
      <c r="F19" s="74"/>
      <c r="G19" s="76"/>
      <c r="H19" s="75" t="s">
        <v>32</v>
      </c>
      <c r="I19" s="77"/>
      <c r="J19" s="74"/>
      <c r="K19" s="75" t="s">
        <v>32</v>
      </c>
      <c r="L19" s="74"/>
      <c r="M19" s="78" t="e">
        <f t="shared" si="0"/>
        <v>#DIV/0!</v>
      </c>
      <c r="N19" s="74"/>
      <c r="O19" s="75" t="s">
        <v>32</v>
      </c>
      <c r="P19" s="74"/>
      <c r="Q19" s="79" t="e">
        <f t="shared" si="1"/>
        <v>#DIV/0!</v>
      </c>
      <c r="R19" s="80">
        <f t="shared" si="2"/>
        <v>0</v>
      </c>
      <c r="S19" s="81"/>
      <c r="T19" s="76"/>
      <c r="U19" s="82">
        <f t="shared" si="4"/>
        <v>0</v>
      </c>
      <c r="V19" s="81"/>
      <c r="W19" s="82"/>
      <c r="X19" s="81"/>
      <c r="Y19" s="82"/>
      <c r="Z19" s="81"/>
      <c r="AA19" s="83"/>
      <c r="AB19" s="77"/>
      <c r="AC19" s="76"/>
      <c r="AD19" s="59">
        <f t="shared" si="3"/>
        <v>0</v>
      </c>
      <c r="AE19" s="25"/>
    </row>
    <row r="20" spans="1:31" ht="15" customHeight="1">
      <c r="A20" s="60">
        <f>'[1]Alapadatok'!G15</f>
        <v>0</v>
      </c>
      <c r="B20" s="61"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2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3"/>
        <v>0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48</v>
      </c>
      <c r="E32" s="113" t="s">
        <v>32</v>
      </c>
      <c r="F32" s="112">
        <f>SUM(F7:F31)</f>
        <v>21</v>
      </c>
      <c r="G32" s="114">
        <f>SUM(G7:G31)</f>
        <v>14</v>
      </c>
      <c r="H32" s="113" t="s">
        <v>32</v>
      </c>
      <c r="I32" s="115">
        <f>SUM(I7:I31)</f>
        <v>1</v>
      </c>
      <c r="J32" s="112">
        <f>SUM(J7:J31)</f>
        <v>11</v>
      </c>
      <c r="K32" s="113" t="s">
        <v>32</v>
      </c>
      <c r="L32" s="115">
        <f>SUM(L7:L31)</f>
        <v>2</v>
      </c>
      <c r="M32" s="116">
        <f t="shared" si="0"/>
        <v>0.3287671232876712</v>
      </c>
      <c r="N32" s="114">
        <f>SUM(N7:N31)</f>
        <v>33</v>
      </c>
      <c r="O32" s="113" t="s">
        <v>32</v>
      </c>
      <c r="P32" s="112">
        <f>SUM(P7:P31)</f>
        <v>23</v>
      </c>
      <c r="Q32" s="117">
        <f t="shared" si="1"/>
        <v>0.696969696969697</v>
      </c>
      <c r="R32" s="118">
        <f aca="true" t="shared" si="5" ref="R32:AD32">SUM(R7:R31)</f>
        <v>73</v>
      </c>
      <c r="S32" s="119">
        <f t="shared" si="5"/>
        <v>34</v>
      </c>
      <c r="T32" s="114">
        <f t="shared" si="5"/>
        <v>23</v>
      </c>
      <c r="U32" s="120">
        <f>SUM(S32:T32)</f>
        <v>57</v>
      </c>
      <c r="V32" s="119">
        <f t="shared" si="5"/>
        <v>14</v>
      </c>
      <c r="W32" s="121">
        <f t="shared" si="5"/>
        <v>28</v>
      </c>
      <c r="X32" s="119">
        <f t="shared" si="5"/>
        <v>22</v>
      </c>
      <c r="Y32" s="121">
        <f t="shared" si="5"/>
        <v>12</v>
      </c>
      <c r="Z32" s="119">
        <f t="shared" si="5"/>
        <v>6</v>
      </c>
      <c r="AA32" s="122">
        <f t="shared" si="5"/>
        <v>0</v>
      </c>
      <c r="AB32" s="119">
        <f t="shared" si="5"/>
        <v>4</v>
      </c>
      <c r="AC32" s="121">
        <f t="shared" si="5"/>
        <v>0</v>
      </c>
      <c r="AD32" s="123">
        <f t="shared" si="5"/>
        <v>89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9" t="str">
        <f>C4</f>
        <v>ELITE Basket</v>
      </c>
      <c r="G46" s="169"/>
      <c r="H46" s="169"/>
      <c r="I46" s="169"/>
      <c r="J46" s="140"/>
      <c r="K46" s="169" t="str">
        <f>C5</f>
        <v>Dávid Kornél Kosársuli</v>
      </c>
      <c r="L46" s="169"/>
      <c r="M46" s="169"/>
      <c r="N46" s="170"/>
      <c r="O46" s="138" t="s">
        <v>64</v>
      </c>
      <c r="P46" s="139"/>
      <c r="Q46" s="139"/>
      <c r="R46" s="139"/>
      <c r="S46" s="140"/>
      <c r="T46" s="169" t="str">
        <f>C4</f>
        <v>ELITE Basket</v>
      </c>
      <c r="U46" s="169"/>
      <c r="V46" s="169"/>
      <c r="W46" s="169"/>
      <c r="X46" s="169"/>
      <c r="Y46" s="140"/>
      <c r="Z46" s="169" t="str">
        <f>C5</f>
        <v>Dávid Kornél Kosársuli</v>
      </c>
      <c r="AA46" s="169"/>
      <c r="AB46" s="169"/>
      <c r="AC46" s="169"/>
      <c r="AD46" s="169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9"/>
      <c r="G48" s="169"/>
      <c r="H48" s="169"/>
      <c r="I48" s="169"/>
      <c r="J48" s="145"/>
      <c r="K48" s="169"/>
      <c r="L48" s="171"/>
      <c r="M48" s="171"/>
      <c r="N48" s="172"/>
      <c r="O48" s="142"/>
      <c r="P48" s="146" t="s">
        <v>66</v>
      </c>
      <c r="Q48" s="144"/>
      <c r="R48" s="146"/>
      <c r="S48" s="140"/>
      <c r="T48" s="169">
        <f>(F32*2)</f>
        <v>42</v>
      </c>
      <c r="U48" s="169"/>
      <c r="V48" s="169"/>
      <c r="W48" s="169"/>
      <c r="X48" s="169"/>
      <c r="Y48" s="145"/>
      <c r="Z48" s="169"/>
      <c r="AA48" s="169"/>
      <c r="AB48" s="169"/>
      <c r="AC48" s="169"/>
      <c r="AD48" s="169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9">
        <f>P4-F48</f>
        <v>73</v>
      </c>
      <c r="G50" s="169"/>
      <c r="H50" s="169"/>
      <c r="I50" s="169"/>
      <c r="J50" s="145"/>
      <c r="K50" s="169">
        <f>P5-K48</f>
        <v>48</v>
      </c>
      <c r="L50" s="171"/>
      <c r="M50" s="171"/>
      <c r="N50" s="172"/>
      <c r="O50" s="142"/>
      <c r="P50" s="146" t="s">
        <v>68</v>
      </c>
      <c r="Q50" s="144"/>
      <c r="R50" s="146"/>
      <c r="S50" s="140"/>
      <c r="T50" s="169">
        <f>(L32*3)</f>
        <v>6</v>
      </c>
      <c r="U50" s="169"/>
      <c r="V50" s="169"/>
      <c r="W50" s="169"/>
      <c r="X50" s="169"/>
      <c r="Y50" s="145"/>
      <c r="Z50" s="169"/>
      <c r="AA50" s="169"/>
      <c r="AB50" s="169"/>
      <c r="AC50" s="169"/>
      <c r="AD50" s="169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9" t="str">
        <f>C4</f>
        <v>ELITE Basket</v>
      </c>
      <c r="G52" s="169"/>
      <c r="H52" s="169"/>
      <c r="I52" s="169"/>
      <c r="J52" s="145"/>
      <c r="K52" s="169" t="str">
        <f>C5</f>
        <v>Dávid Kornél Kosársuli</v>
      </c>
      <c r="L52" s="169"/>
      <c r="M52" s="169"/>
      <c r="N52" s="170"/>
      <c r="O52" s="142"/>
      <c r="P52" s="146" t="s">
        <v>70</v>
      </c>
      <c r="Q52" s="144"/>
      <c r="R52" s="146"/>
      <c r="S52" s="140"/>
      <c r="T52" s="169">
        <f>P32</f>
        <v>23</v>
      </c>
      <c r="U52" s="169"/>
      <c r="V52" s="169"/>
      <c r="W52" s="169"/>
      <c r="X52" s="169"/>
      <c r="Y52" s="145"/>
      <c r="Z52" s="169"/>
      <c r="AA52" s="169"/>
      <c r="AB52" s="169"/>
      <c r="AC52" s="169"/>
      <c r="AD52" s="169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9">
        <f>S32</f>
        <v>34</v>
      </c>
      <c r="G54" s="169"/>
      <c r="H54" s="169"/>
      <c r="I54" s="169"/>
      <c r="J54" s="145"/>
      <c r="K54" s="169"/>
      <c r="L54" s="169"/>
      <c r="M54" s="169"/>
      <c r="N54" s="170"/>
      <c r="O54" s="142"/>
      <c r="P54" s="146" t="s">
        <v>72</v>
      </c>
      <c r="Q54" s="144"/>
      <c r="R54" s="146"/>
      <c r="S54" s="140"/>
      <c r="T54" s="173">
        <f>R32/(D32+G32+J32+(N32/2)+W32)</f>
        <v>0.6212765957446809</v>
      </c>
      <c r="U54" s="173"/>
      <c r="V54" s="173"/>
      <c r="W54" s="173"/>
      <c r="X54" s="173"/>
      <c r="Y54" s="145"/>
      <c r="Z54" s="173"/>
      <c r="AA54" s="173"/>
      <c r="AB54" s="173"/>
      <c r="AC54" s="173"/>
      <c r="AD54" s="173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74">
        <f>F54/(F54+K58)</f>
        <v>1</v>
      </c>
      <c r="G56" s="174"/>
      <c r="H56" s="174"/>
      <c r="I56" s="174"/>
      <c r="J56" s="145"/>
      <c r="K56" s="174">
        <f>K54/(K54+F58)</f>
        <v>0</v>
      </c>
      <c r="L56" s="174"/>
      <c r="M56" s="174"/>
      <c r="N56" s="175"/>
      <c r="O56" s="138" t="s">
        <v>74</v>
      </c>
      <c r="P56" s="151"/>
      <c r="Q56" s="139"/>
      <c r="R56" s="139"/>
      <c r="S56" s="154"/>
      <c r="T56" s="169" t="str">
        <f>C4</f>
        <v>ELITE Basket</v>
      </c>
      <c r="U56" s="169"/>
      <c r="V56" s="169"/>
      <c r="W56" s="169"/>
      <c r="X56" s="169"/>
      <c r="Y56" s="145"/>
      <c r="Z56" s="169" t="str">
        <f>C5</f>
        <v>Dávid Kornél Kosársuli</v>
      </c>
      <c r="AA56" s="169"/>
      <c r="AB56" s="169"/>
      <c r="AC56" s="169"/>
      <c r="AD56" s="169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9">
        <f>T32</f>
        <v>23</v>
      </c>
      <c r="G58" s="169"/>
      <c r="H58" s="169"/>
      <c r="I58" s="169"/>
      <c r="J58" s="145"/>
      <c r="K58" s="169"/>
      <c r="L58" s="169"/>
      <c r="M58" s="169"/>
      <c r="N58" s="170"/>
      <c r="O58" s="142"/>
      <c r="P58" s="146" t="s">
        <v>76</v>
      </c>
      <c r="Q58" s="146"/>
      <c r="R58" s="146"/>
      <c r="S58" s="154"/>
      <c r="T58" s="176"/>
      <c r="U58" s="176"/>
      <c r="V58" s="176"/>
      <c r="W58" s="176"/>
      <c r="X58" s="176"/>
      <c r="Y58" s="145"/>
      <c r="Z58" s="169"/>
      <c r="AA58" s="169"/>
      <c r="AB58" s="169"/>
      <c r="AC58" s="169"/>
      <c r="AD58" s="169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74">
        <f>F58/(F58+K54)</f>
        <v>1</v>
      </c>
      <c r="G60" s="174"/>
      <c r="H60" s="174"/>
      <c r="I60" s="174"/>
      <c r="J60" s="145"/>
      <c r="K60" s="174">
        <f>K58/(K58+F54)</f>
        <v>0</v>
      </c>
      <c r="L60" s="174"/>
      <c r="M60" s="174"/>
      <c r="N60" s="175"/>
      <c r="O60" s="142"/>
      <c r="P60" s="146" t="s">
        <v>78</v>
      </c>
      <c r="Q60" s="146"/>
      <c r="R60" s="146"/>
      <c r="S60" s="154"/>
      <c r="T60" s="176"/>
      <c r="U60" s="176"/>
      <c r="V60" s="176"/>
      <c r="W60" s="176"/>
      <c r="X60" s="176"/>
      <c r="Y60" s="145"/>
      <c r="Z60" s="169"/>
      <c r="AA60" s="169"/>
      <c r="AB60" s="169"/>
      <c r="AC60" s="169"/>
      <c r="AD60" s="169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9">
        <f>U32</f>
        <v>57</v>
      </c>
      <c r="G62" s="169"/>
      <c r="H62" s="169"/>
      <c r="I62" s="169"/>
      <c r="J62" s="145"/>
      <c r="K62" s="169">
        <f>K54+K58</f>
        <v>0</v>
      </c>
      <c r="L62" s="169"/>
      <c r="M62" s="169"/>
      <c r="N62" s="170"/>
      <c r="O62" s="142"/>
      <c r="P62" s="146" t="s">
        <v>80</v>
      </c>
      <c r="Q62" s="146"/>
      <c r="R62" s="146"/>
      <c r="S62" s="154"/>
      <c r="T62" s="176"/>
      <c r="U62" s="176"/>
      <c r="V62" s="176"/>
      <c r="W62" s="176"/>
      <c r="X62" s="176"/>
      <c r="Y62" s="145"/>
      <c r="Z62" s="169"/>
      <c r="AA62" s="169"/>
      <c r="AB62" s="169"/>
      <c r="AC62" s="169"/>
      <c r="AD62" s="169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74">
        <f>F62/(F62+K62)</f>
        <v>1</v>
      </c>
      <c r="G64" s="174"/>
      <c r="H64" s="174"/>
      <c r="I64" s="174"/>
      <c r="J64" s="145"/>
      <c r="K64" s="174">
        <f>K62/(K62+F62)</f>
        <v>0</v>
      </c>
      <c r="L64" s="174"/>
      <c r="M64" s="174"/>
      <c r="N64" s="175"/>
      <c r="O64" s="142"/>
      <c r="P64" s="146" t="s">
        <v>82</v>
      </c>
      <c r="Q64" s="146"/>
      <c r="R64" s="146"/>
      <c r="S64" s="154"/>
      <c r="T64" s="176"/>
      <c r="U64" s="176"/>
      <c r="V64" s="176"/>
      <c r="W64" s="176"/>
      <c r="X64" s="176"/>
      <c r="Y64" s="145"/>
      <c r="Z64" s="169"/>
      <c r="AA64" s="169"/>
      <c r="AB64" s="169"/>
      <c r="AC64" s="169"/>
      <c r="AD64" s="169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2012-11-01T06:52:06Z</dcterms:modified>
  <cp:category/>
  <cp:version/>
  <cp:contentType/>
  <cp:contentStatus/>
</cp:coreProperties>
</file>