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<sst xmlns="http://schemas.openxmlformats.org/spreadsheetml/2006/main" count="210" uniqueCount="101">
  <si>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</si>
  <si>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</si>
  <si>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</si>
  <si>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</si>
  <si>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</si>
  <si>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</si>
  <si>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</si>
  <si>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</si>
  <si>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</si>
  <si>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</si>
  <si>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</si>
  <si>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</si>
  <si>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</si>
  <si>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</si>
  <si>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</si>
  <si>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</si>
  <si>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</si>
  <si>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</si>
  <si>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</si>
  <si>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</si>
  <si>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</si>
  <si>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</si>
  <si>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</si>
  <si>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</si>
  <si>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</si>
  <si>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</si>
  <si>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</si>
  <si>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</si>
  <si>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</si>
  <si>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</si>
  <si>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</si>
  <si>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</si>
  <si>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</si>
  <si>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</si>
  <si>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</si>
  <si>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</si>
  <si>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</si>
  <si>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</si>
  <si>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</si>
  <si>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</si>
  <si>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</si>
  <si>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</si>
  <si>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</si>
  <si>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</si>
  <si>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</si>
  <si>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</si>
  <si>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</si>
  <si>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</si>
  <si>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</si>
  <si>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</si>
  <si>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</si>
  <si>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</si>
  <si>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</si>
  <si>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</si>
  <si>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</si>
  <si>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</si>
  <si>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</si>
  <si>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</si>
  <si>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</si>
  <si>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</si>
  <si>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</si>
  <si>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</si>
  <si>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</si>
  <si>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</si>
  <si>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</si>
  <si>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</si>
  <si>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</si>
  <si>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</si>
  <si>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</si>
  <si>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</si>
  <si>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</si>
  <si>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</si>
  <si>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</si>
  <si>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</si>
  <si>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</si>
  <si>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</si>
  <si>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</si>
  <si>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</si>
  <si>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</si>
  <si>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</si>
  <si>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</si>
  <si>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</si>
  <si>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</si>
  <si>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Kollár Domonkos</t>
  </si>
  <si>
    <t>Kotschy András</t>
  </si>
  <si>
    <t>Nagy Adrián</t>
  </si>
  <si>
    <t>Szekeres Péter</t>
  </si>
  <si>
    <t>Tóth András</t>
  </si>
  <si>
    <t>Dobos  Márk</t>
  </si>
  <si>
    <t>Pajer Mózes</t>
  </si>
  <si>
    <t>Marosvölgyi Gy</t>
  </si>
  <si>
    <t>Ódor Tamás</t>
  </si>
  <si>
    <t>Törökbálint</t>
  </si>
  <si>
    <t>Szarvas Gábor</t>
  </si>
  <si>
    <t>ELITE Basket</t>
  </si>
  <si>
    <t>Bagi Donát</t>
  </si>
  <si>
    <t>MAFC/B</t>
  </si>
  <si>
    <t>2012.11.21.</t>
  </si>
  <si>
    <t>Sentényi Barna</t>
  </si>
  <si>
    <t>Czupi Márton</t>
  </si>
  <si>
    <t>Nagy Balázs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</si>
</sst>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3">
      <selection activeCell="D12" sqref="D12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3" t="s">
        <v>0</v>
      </c>
      <c r="B3" s="17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94</v>
      </c>
      <c r="D4" s="19"/>
      <c r="E4" s="19"/>
      <c r="F4" s="19"/>
      <c r="G4" s="19"/>
      <c r="H4" s="19"/>
      <c r="I4" s="20">
        <v>26</v>
      </c>
      <c r="J4" s="21">
        <v>24</v>
      </c>
      <c r="K4" s="22"/>
      <c r="L4" s="20">
        <v>17</v>
      </c>
      <c r="M4" s="20">
        <v>17</v>
      </c>
      <c r="N4" s="20"/>
      <c r="O4" s="18"/>
      <c r="P4" s="23">
        <v>84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98</v>
      </c>
      <c r="Z4" s="19"/>
      <c r="AA4" s="19"/>
      <c r="AB4" s="19"/>
      <c r="AC4" s="19"/>
      <c r="AD4" s="24"/>
      <c r="AE4" s="25"/>
    </row>
    <row r="5" spans="1:31" ht="13.5" customHeight="1" thickBot="1">
      <c r="A5" s="175" t="s">
        <v>97</v>
      </c>
      <c r="B5" s="176"/>
      <c r="C5" s="26" t="s">
        <v>96</v>
      </c>
      <c r="D5" s="27"/>
      <c r="E5" s="27"/>
      <c r="F5" s="28"/>
      <c r="G5" s="28"/>
      <c r="H5" s="28"/>
      <c r="I5" s="29">
        <v>21</v>
      </c>
      <c r="J5" s="30">
        <v>20</v>
      </c>
      <c r="K5" s="31"/>
      <c r="L5" s="29">
        <v>13</v>
      </c>
      <c r="M5" s="29">
        <v>10</v>
      </c>
      <c r="N5" s="29"/>
      <c r="O5" s="32"/>
      <c r="P5" s="33">
        <v>64</v>
      </c>
      <c r="Q5" s="34" t="s">
        <v>12</v>
      </c>
      <c r="R5" s="27"/>
      <c r="S5" s="27" t="s">
        <v>92</v>
      </c>
      <c r="T5" s="27"/>
      <c r="U5" s="27"/>
      <c r="V5" s="27"/>
      <c r="W5" s="27"/>
      <c r="X5" s="35"/>
      <c r="Y5" s="34" t="s">
        <v>99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91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0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0">P7/N7</f>
        <v>#DIV/0!</v>
      </c>
      <c r="R7" s="56">
        <f aca="true" t="shared" si="2" ref="R7:R29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0</v>
      </c>
      <c r="AD7" s="59">
        <f aca="true" t="shared" si="3" ref="AD7:AD29">(F7-D7)+(I7-G7)+(L7-J7)+(P7-N7)+R7+S7+T7+V7-W7+X7+Z7+AB7+(AA7*AC7)</f>
        <v>0</v>
      </c>
      <c r="AE7" s="25"/>
    </row>
    <row r="8" spans="1:31" ht="15" customHeight="1">
      <c r="A8" s="47">
        <v>6</v>
      </c>
      <c r="B8" s="48" t="s">
        <v>90</v>
      </c>
      <c r="C8" s="73"/>
      <c r="D8" s="74">
        <v>0</v>
      </c>
      <c r="E8" s="75" t="s">
        <v>32</v>
      </c>
      <c r="F8" s="74">
        <v>0</v>
      </c>
      <c r="G8" s="76">
        <v>0</v>
      </c>
      <c r="H8" s="75" t="s">
        <v>32</v>
      </c>
      <c r="I8" s="77">
        <v>0</v>
      </c>
      <c r="J8" s="74">
        <v>3</v>
      </c>
      <c r="K8" s="75" t="s">
        <v>32</v>
      </c>
      <c r="L8" s="74">
        <v>0</v>
      </c>
      <c r="M8" s="78">
        <f t="shared" si="0"/>
        <v>0</v>
      </c>
      <c r="N8" s="74">
        <v>0</v>
      </c>
      <c r="O8" s="75" t="s">
        <v>32</v>
      </c>
      <c r="P8" s="74">
        <v>0</v>
      </c>
      <c r="Q8" s="79" t="e">
        <f t="shared" si="1"/>
        <v>#DIV/0!</v>
      </c>
      <c r="R8" s="80">
        <v>0</v>
      </c>
      <c r="S8" s="81">
        <v>1</v>
      </c>
      <c r="T8" s="76">
        <v>0</v>
      </c>
      <c r="U8" s="82">
        <f aca="true" t="shared" si="4" ref="U8:U29">SUM(S8:T8)</f>
        <v>1</v>
      </c>
      <c r="V8" s="81">
        <v>1</v>
      </c>
      <c r="W8" s="82">
        <v>0</v>
      </c>
      <c r="X8" s="81">
        <v>0</v>
      </c>
      <c r="Y8" s="82">
        <v>5</v>
      </c>
      <c r="Z8" s="81">
        <v>0</v>
      </c>
      <c r="AA8" s="83"/>
      <c r="AB8" s="77">
        <v>0</v>
      </c>
      <c r="AC8" s="76"/>
      <c r="AD8" s="59">
        <f t="shared" si="3"/>
        <v>-1</v>
      </c>
      <c r="AE8" s="25"/>
    </row>
    <row r="9" spans="1:31" ht="15" customHeight="1">
      <c r="A9" s="47">
        <v>8</v>
      </c>
      <c r="B9" s="48" t="s">
        <v>89</v>
      </c>
      <c r="C9" s="73"/>
      <c r="D9" s="74">
        <v>1</v>
      </c>
      <c r="E9" s="75" t="s">
        <v>32</v>
      </c>
      <c r="F9" s="74">
        <v>0</v>
      </c>
      <c r="G9" s="76">
        <v>1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1</v>
      </c>
      <c r="W9" s="84">
        <v>1</v>
      </c>
      <c r="X9" s="81">
        <v>0</v>
      </c>
      <c r="Y9" s="82">
        <v>1</v>
      </c>
      <c r="Z9" s="81">
        <v>0</v>
      </c>
      <c r="AA9" s="83"/>
      <c r="AB9" s="77">
        <v>0</v>
      </c>
      <c r="AC9" s="76"/>
      <c r="AD9" s="59">
        <f t="shared" si="3"/>
        <v>-2</v>
      </c>
      <c r="AE9" s="25"/>
    </row>
    <row r="10" spans="1:31" ht="15" customHeight="1">
      <c r="A10" s="60">
        <v>9</v>
      </c>
      <c r="B10" s="61" t="s">
        <v>88</v>
      </c>
      <c r="C10" s="62"/>
      <c r="D10" s="63">
        <v>17</v>
      </c>
      <c r="E10" s="64" t="s">
        <v>32</v>
      </c>
      <c r="F10" s="63">
        <v>13</v>
      </c>
      <c r="G10" s="65">
        <v>5</v>
      </c>
      <c r="H10" s="64" t="s">
        <v>32</v>
      </c>
      <c r="I10" s="66">
        <v>2</v>
      </c>
      <c r="J10" s="63">
        <v>1</v>
      </c>
      <c r="K10" s="64" t="s">
        <v>32</v>
      </c>
      <c r="L10" s="63">
        <v>0</v>
      </c>
      <c r="M10" s="67">
        <f t="shared" si="0"/>
        <v>0.6521739130434783</v>
      </c>
      <c r="N10" s="63">
        <v>3</v>
      </c>
      <c r="O10" s="64" t="s">
        <v>32</v>
      </c>
      <c r="P10" s="63">
        <v>1</v>
      </c>
      <c r="Q10" s="68">
        <f t="shared" si="1"/>
        <v>0.3333333333333333</v>
      </c>
      <c r="R10" s="69">
        <v>31</v>
      </c>
      <c r="S10" s="60">
        <v>0</v>
      </c>
      <c r="T10" s="65">
        <v>3</v>
      </c>
      <c r="U10" s="70">
        <v>3</v>
      </c>
      <c r="V10" s="60">
        <v>6</v>
      </c>
      <c r="W10" s="70">
        <v>5</v>
      </c>
      <c r="X10" s="60">
        <v>6</v>
      </c>
      <c r="Y10" s="70">
        <v>3</v>
      </c>
      <c r="Z10" s="60">
        <v>5</v>
      </c>
      <c r="AA10" s="71"/>
      <c r="AB10" s="66">
        <v>0</v>
      </c>
      <c r="AC10" s="65"/>
      <c r="AD10" s="72">
        <f t="shared" si="3"/>
        <v>36</v>
      </c>
      <c r="AE10" s="25"/>
    </row>
    <row r="11" spans="1:31" ht="15" customHeight="1">
      <c r="A11" s="47">
        <v>12</v>
      </c>
      <c r="B11" s="48" t="s">
        <v>87</v>
      </c>
      <c r="C11" s="73"/>
      <c r="D11" s="74">
        <v>5</v>
      </c>
      <c r="E11" s="75" t="s">
        <v>32</v>
      </c>
      <c r="F11" s="74">
        <v>2</v>
      </c>
      <c r="G11" s="76">
        <v>4</v>
      </c>
      <c r="H11" s="75" t="s">
        <v>32</v>
      </c>
      <c r="I11" s="77">
        <v>0</v>
      </c>
      <c r="J11" s="74">
        <v>10</v>
      </c>
      <c r="K11" s="75" t="s">
        <v>32</v>
      </c>
      <c r="L11" s="74">
        <v>4</v>
      </c>
      <c r="M11" s="78">
        <f t="shared" si="0"/>
        <v>0.3157894736842105</v>
      </c>
      <c r="N11" s="74">
        <v>10</v>
      </c>
      <c r="O11" s="75" t="s">
        <v>32</v>
      </c>
      <c r="P11" s="74">
        <v>9</v>
      </c>
      <c r="Q11" s="79">
        <f t="shared" si="1"/>
        <v>0.9</v>
      </c>
      <c r="R11" s="80">
        <f t="shared" si="2"/>
        <v>25</v>
      </c>
      <c r="S11" s="81">
        <v>9</v>
      </c>
      <c r="T11" s="76">
        <v>0</v>
      </c>
      <c r="U11" s="82">
        <f t="shared" si="4"/>
        <v>9</v>
      </c>
      <c r="V11" s="81">
        <v>2</v>
      </c>
      <c r="W11" s="82">
        <v>5</v>
      </c>
      <c r="X11" s="81">
        <v>8</v>
      </c>
      <c r="Y11" s="82">
        <v>3</v>
      </c>
      <c r="Z11" s="81">
        <v>2</v>
      </c>
      <c r="AA11" s="83"/>
      <c r="AB11" s="77">
        <v>0</v>
      </c>
      <c r="AC11" s="76"/>
      <c r="AD11" s="59">
        <f t="shared" si="3"/>
        <v>27</v>
      </c>
      <c r="AE11" s="25"/>
    </row>
    <row r="12" spans="1:31" ht="15" customHeight="1">
      <c r="A12" s="60">
        <v>13</v>
      </c>
      <c r="B12" s="61" t="s">
        <v>95</v>
      </c>
      <c r="C12" s="62"/>
      <c r="D12" s="63">
        <v>0</v>
      </c>
      <c r="E12" s="64" t="s">
        <v>32</v>
      </c>
      <c r="F12" s="63">
        <v>0</v>
      </c>
      <c r="G12" s="65">
        <v>2</v>
      </c>
      <c r="H12" s="64" t="s">
        <v>32</v>
      </c>
      <c r="I12" s="66">
        <v>0</v>
      </c>
      <c r="J12" s="63">
        <v>1</v>
      </c>
      <c r="K12" s="64" t="s">
        <v>32</v>
      </c>
      <c r="L12" s="63">
        <v>0</v>
      </c>
      <c r="M12" s="67">
        <f t="shared" si="0"/>
        <v>0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v>0</v>
      </c>
      <c r="S12" s="60">
        <v>0</v>
      </c>
      <c r="T12" s="65">
        <v>1</v>
      </c>
      <c r="U12" s="70">
        <v>0</v>
      </c>
      <c r="V12" s="60">
        <v>0</v>
      </c>
      <c r="W12" s="70">
        <v>0</v>
      </c>
      <c r="X12" s="60">
        <v>0</v>
      </c>
      <c r="Y12" s="70">
        <v>3</v>
      </c>
      <c r="Z12" s="60">
        <v>0</v>
      </c>
      <c r="AA12" s="71"/>
      <c r="AB12" s="66">
        <v>1</v>
      </c>
      <c r="AC12" s="65"/>
      <c r="AD12" s="72">
        <f t="shared" si="3"/>
        <v>-1</v>
      </c>
      <c r="AE12" s="25"/>
    </row>
    <row r="13" spans="1:31" ht="15" customHeight="1">
      <c r="A13" s="47">
        <v>14</v>
      </c>
      <c r="B13" s="48" t="s">
        <v>86</v>
      </c>
      <c r="C13" s="73"/>
      <c r="D13" s="74">
        <v>0</v>
      </c>
      <c r="E13" s="75" t="s">
        <v>32</v>
      </c>
      <c r="F13" s="74">
        <v>0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 t="e">
        <f t="shared" si="0"/>
        <v>#DIV/0!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0</v>
      </c>
      <c r="S13" s="81">
        <v>1</v>
      </c>
      <c r="T13" s="76">
        <v>0</v>
      </c>
      <c r="U13" s="82">
        <f t="shared" si="4"/>
        <v>1</v>
      </c>
      <c r="V13" s="81">
        <v>1</v>
      </c>
      <c r="W13" s="82">
        <v>0</v>
      </c>
      <c r="X13" s="81">
        <v>0</v>
      </c>
      <c r="Y13" s="82">
        <v>0</v>
      </c>
      <c r="Z13" s="81">
        <v>0</v>
      </c>
      <c r="AA13" s="83"/>
      <c r="AB13" s="77">
        <v>0</v>
      </c>
      <c r="AC13" s="76"/>
      <c r="AD13" s="59">
        <f t="shared" si="3"/>
        <v>2</v>
      </c>
      <c r="AE13" s="25"/>
    </row>
    <row r="14" spans="1:31" ht="15" customHeight="1">
      <c r="A14" s="60">
        <v>15</v>
      </c>
      <c r="B14" s="61" t="s">
        <v>85</v>
      </c>
      <c r="C14" s="62"/>
      <c r="D14" s="63">
        <v>22</v>
      </c>
      <c r="E14" s="64" t="s">
        <v>32</v>
      </c>
      <c r="F14" s="63">
        <v>10</v>
      </c>
      <c r="G14" s="65">
        <v>0</v>
      </c>
      <c r="H14" s="64" t="s">
        <v>32</v>
      </c>
      <c r="I14" s="66">
        <v>0</v>
      </c>
      <c r="J14" s="63">
        <v>0</v>
      </c>
      <c r="K14" s="64" t="s">
        <v>32</v>
      </c>
      <c r="L14" s="63">
        <v>0</v>
      </c>
      <c r="M14" s="67">
        <f t="shared" si="0"/>
        <v>0.45454545454545453</v>
      </c>
      <c r="N14" s="63">
        <v>10</v>
      </c>
      <c r="O14" s="64" t="s">
        <v>32</v>
      </c>
      <c r="P14" s="63">
        <v>4</v>
      </c>
      <c r="Q14" s="68">
        <f t="shared" si="1"/>
        <v>0.4</v>
      </c>
      <c r="R14" s="69">
        <f t="shared" si="2"/>
        <v>24</v>
      </c>
      <c r="S14" s="60">
        <v>9</v>
      </c>
      <c r="T14" s="65">
        <v>14</v>
      </c>
      <c r="U14" s="70">
        <f t="shared" si="4"/>
        <v>23</v>
      </c>
      <c r="V14" s="60">
        <v>5</v>
      </c>
      <c r="W14" s="70">
        <v>4</v>
      </c>
      <c r="X14" s="60">
        <v>6</v>
      </c>
      <c r="Y14" s="70">
        <v>1</v>
      </c>
      <c r="Z14" s="60">
        <v>0</v>
      </c>
      <c r="AA14" s="71"/>
      <c r="AB14" s="66">
        <v>0</v>
      </c>
      <c r="AC14" s="65"/>
      <c r="AD14" s="72">
        <f t="shared" si="3"/>
        <v>36</v>
      </c>
      <c r="AE14" s="25"/>
    </row>
    <row r="15" spans="1:31" ht="15" customHeight="1">
      <c r="A15" s="47">
        <v>18</v>
      </c>
      <c r="B15" s="48" t="s">
        <v>84</v>
      </c>
      <c r="C15" s="73"/>
      <c r="D15" s="74">
        <v>2</v>
      </c>
      <c r="E15" s="75" t="s">
        <v>32</v>
      </c>
      <c r="F15" s="74">
        <v>2</v>
      </c>
      <c r="G15" s="76">
        <v>2</v>
      </c>
      <c r="H15" s="75" t="s">
        <v>32</v>
      </c>
      <c r="I15" s="77">
        <v>0</v>
      </c>
      <c r="J15" s="74">
        <v>1</v>
      </c>
      <c r="K15" s="75" t="s">
        <v>32</v>
      </c>
      <c r="L15" s="74">
        <v>0</v>
      </c>
      <c r="M15" s="78">
        <f t="shared" si="0"/>
        <v>0.4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4</v>
      </c>
      <c r="S15" s="81">
        <v>4</v>
      </c>
      <c r="T15" s="76">
        <v>1</v>
      </c>
      <c r="U15" s="82">
        <v>5</v>
      </c>
      <c r="V15" s="81">
        <v>1</v>
      </c>
      <c r="W15" s="82">
        <v>0</v>
      </c>
      <c r="X15" s="81">
        <v>0</v>
      </c>
      <c r="Y15" s="82">
        <v>2</v>
      </c>
      <c r="Z15" s="81">
        <v>2</v>
      </c>
      <c r="AA15" s="83"/>
      <c r="AB15" s="77">
        <v>0</v>
      </c>
      <c r="AC15" s="76"/>
      <c r="AD15" s="59">
        <f t="shared" si="3"/>
        <v>9</v>
      </c>
      <c r="AE15" s="25"/>
    </row>
    <row r="16" spans="1:31" ht="15" customHeight="1">
      <c r="A16" s="60">
        <v>23</v>
      </c>
      <c r="B16" s="61" t="s">
        <v>83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0</v>
      </c>
      <c r="AD16" s="72">
        <f t="shared" si="3"/>
        <v>0</v>
      </c>
      <c r="AE16" s="25"/>
    </row>
    <row r="17" spans="1:31" ht="15" customHeight="1">
      <c r="A17" s="47">
        <v>10</v>
      </c>
      <c r="B17" s="48" t="s">
        <v>100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f>'[1]Alapadatok'!G15</f>
        <v>0</v>
      </c>
      <c r="B18" s="61">
        <v>0</v>
      </c>
      <c r="C18" s="62"/>
      <c r="D18" s="63"/>
      <c r="E18" s="64" t="s">
        <v>32</v>
      </c>
      <c r="F18" s="63"/>
      <c r="G18" s="65"/>
      <c r="H18" s="64" t="s">
        <v>32</v>
      </c>
      <c r="I18" s="66"/>
      <c r="J18" s="63"/>
      <c r="K18" s="64" t="s">
        <v>32</v>
      </c>
      <c r="L18" s="63"/>
      <c r="M18" s="67" t="e">
        <f t="shared" si="0"/>
        <v>#DIV/0!</v>
      </c>
      <c r="N18" s="63"/>
      <c r="O18" s="64" t="s">
        <v>32</v>
      </c>
      <c r="P18" s="63"/>
      <c r="Q18" s="68" t="e">
        <f t="shared" si="1"/>
        <v>#DIV/0!</v>
      </c>
      <c r="R18" s="69">
        <f t="shared" si="2"/>
        <v>0</v>
      </c>
      <c r="S18" s="60"/>
      <c r="T18" s="65"/>
      <c r="U18" s="70">
        <f t="shared" si="4"/>
        <v>0</v>
      </c>
      <c r="V18" s="60"/>
      <c r="W18" s="70"/>
      <c r="X18" s="60"/>
      <c r="Y18" s="70"/>
      <c r="Z18" s="60"/>
      <c r="AA18" s="71"/>
      <c r="AB18" s="66"/>
      <c r="AC18" s="65"/>
      <c r="AD18" s="72">
        <f t="shared" si="3"/>
        <v>0</v>
      </c>
      <c r="AE18" s="25"/>
    </row>
    <row r="19" spans="1:31" ht="15" customHeight="1">
      <c r="A19" s="47">
        <f>'[1]Alapadatok'!G16</f>
        <v>0</v>
      </c>
      <c r="B19" s="48">
        <f>'[1]Alapadatok'!E16</f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2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3"/>
        <v>0</v>
      </c>
      <c r="AE19" s="25"/>
    </row>
    <row r="20" spans="1:31" ht="15" customHeight="1">
      <c r="A20" s="60">
        <f>'[1]Alapadatok'!G17</f>
        <v>0</v>
      </c>
      <c r="B20" s="61">
        <f>'[1]Alapadatok'!E17</f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'[1]Alapadatok'!G18</f>
        <v>0</v>
      </c>
      <c r="B21" s="48">
        <f>'[1]Alapadatok'!E18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'[1]Alapadatok'!G19</f>
        <v>0</v>
      </c>
      <c r="B22" s="61">
        <f>'[1]Alapadatok'!E19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'[1]Alapadatok'!G20</f>
        <v>0</v>
      </c>
      <c r="B23" s="48">
        <f>'[1]Alapadatok'!E20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'[1]Alapadatok'!G21</f>
        <v>0</v>
      </c>
      <c r="B24" s="61">
        <f>'[1]Alapadatok'!E21</f>
        <v>0</v>
      </c>
      <c r="C24" s="85"/>
      <c r="D24" s="86"/>
      <c r="E24" s="64" t="s">
        <v>32</v>
      </c>
      <c r="F24" s="86"/>
      <c r="G24" s="87"/>
      <c r="H24" s="64" t="s">
        <v>32</v>
      </c>
      <c r="I24" s="88"/>
      <c r="J24" s="86"/>
      <c r="K24" s="64" t="s">
        <v>32</v>
      </c>
      <c r="L24" s="86"/>
      <c r="M24" s="67" t="e">
        <f t="shared" si="0"/>
        <v>#DIV/0!</v>
      </c>
      <c r="N24" s="86"/>
      <c r="O24" s="64" t="s">
        <v>32</v>
      </c>
      <c r="P24" s="86"/>
      <c r="Q24" s="68" t="e">
        <f t="shared" si="1"/>
        <v>#DIV/0!</v>
      </c>
      <c r="R24" s="69">
        <f t="shared" si="2"/>
        <v>0</v>
      </c>
      <c r="S24" s="89"/>
      <c r="T24" s="87"/>
      <c r="U24" s="70">
        <f t="shared" si="4"/>
        <v>0</v>
      </c>
      <c r="V24" s="89"/>
      <c r="W24" s="90"/>
      <c r="X24" s="89"/>
      <c r="Y24" s="90"/>
      <c r="Z24" s="89"/>
      <c r="AA24" s="91"/>
      <c r="AB24" s="88"/>
      <c r="AC24" s="87"/>
      <c r="AD24" s="72">
        <f t="shared" si="3"/>
        <v>0</v>
      </c>
      <c r="AE24" s="25"/>
    </row>
    <row r="25" spans="1:31" ht="15" customHeight="1">
      <c r="A25" s="47">
        <f>'[1]Alapadatok'!G22</f>
        <v>0</v>
      </c>
      <c r="B25" s="48">
        <f>'[1]Alapadatok'!E22</f>
        <v>0</v>
      </c>
      <c r="C25" s="92"/>
      <c r="D25" s="93"/>
      <c r="E25" s="75" t="s">
        <v>32</v>
      </c>
      <c r="F25" s="93"/>
      <c r="G25" s="94"/>
      <c r="H25" s="75" t="s">
        <v>32</v>
      </c>
      <c r="I25" s="95"/>
      <c r="J25" s="93"/>
      <c r="K25" s="75" t="s">
        <v>32</v>
      </c>
      <c r="L25" s="93"/>
      <c r="M25" s="78" t="e">
        <f t="shared" si="0"/>
        <v>#DIV/0!</v>
      </c>
      <c r="N25" s="93"/>
      <c r="O25" s="75" t="s">
        <v>32</v>
      </c>
      <c r="P25" s="93"/>
      <c r="Q25" s="79" t="e">
        <f t="shared" si="1"/>
        <v>#DIV/0!</v>
      </c>
      <c r="R25" s="80">
        <f t="shared" si="2"/>
        <v>0</v>
      </c>
      <c r="S25" s="96"/>
      <c r="T25" s="94"/>
      <c r="U25" s="82">
        <f t="shared" si="4"/>
        <v>0</v>
      </c>
      <c r="V25" s="96"/>
      <c r="W25" s="97"/>
      <c r="X25" s="96"/>
      <c r="Y25" s="97"/>
      <c r="Z25" s="96"/>
      <c r="AA25" s="98"/>
      <c r="AB25" s="95"/>
      <c r="AC25" s="94"/>
      <c r="AD25" s="59">
        <f t="shared" si="3"/>
        <v>0</v>
      </c>
      <c r="AE25" s="25"/>
    </row>
    <row r="26" spans="1:31" ht="15" customHeight="1">
      <c r="A26" s="60">
        <f>'[1]Alapadatok'!G23</f>
        <v>0</v>
      </c>
      <c r="B26" s="61">
        <f>'[1]Alapadatok'!E23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'[1]Alapadatok'!G24</f>
        <v>0</v>
      </c>
      <c r="B27" s="48">
        <f>'[1]Alapadatok'!E24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'[1]Alapadatok'!G25</f>
        <v>0</v>
      </c>
      <c r="B28" s="61">
        <f>'[1]Alapadatok'!E25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 thickBot="1">
      <c r="A29" s="47">
        <f>'[1]Alapadatok'!G26</f>
        <v>0</v>
      </c>
      <c r="B29" s="48">
        <f>'[1]Alapadatok'!E26</f>
        <v>0</v>
      </c>
      <c r="C29" s="99"/>
      <c r="D29" s="100"/>
      <c r="E29" s="51" t="s">
        <v>32</v>
      </c>
      <c r="F29" s="100"/>
      <c r="G29" s="101"/>
      <c r="H29" s="51" t="s">
        <v>32</v>
      </c>
      <c r="I29" s="102"/>
      <c r="J29" s="100"/>
      <c r="K29" s="51" t="s">
        <v>32</v>
      </c>
      <c r="L29" s="100"/>
      <c r="M29" s="54" t="e">
        <f t="shared" si="0"/>
        <v>#DIV/0!</v>
      </c>
      <c r="N29" s="100"/>
      <c r="O29" s="51" t="s">
        <v>32</v>
      </c>
      <c r="P29" s="100"/>
      <c r="Q29" s="103" t="e">
        <f t="shared" si="1"/>
        <v>#DIV/0!</v>
      </c>
      <c r="R29" s="56">
        <f t="shared" si="2"/>
        <v>0</v>
      </c>
      <c r="S29" s="104"/>
      <c r="T29" s="101"/>
      <c r="U29" s="105">
        <f t="shared" si="4"/>
        <v>0</v>
      </c>
      <c r="V29" s="106"/>
      <c r="W29" s="105"/>
      <c r="X29" s="104"/>
      <c r="Y29" s="107"/>
      <c r="Z29" s="104"/>
      <c r="AA29" s="108"/>
      <c r="AB29" s="102"/>
      <c r="AC29" s="101"/>
      <c r="AD29" s="59">
        <f t="shared" si="3"/>
        <v>0</v>
      </c>
      <c r="AE29" s="25"/>
    </row>
    <row r="30" spans="1:31" ht="15" customHeight="1" thickBot="1">
      <c r="A30" s="109"/>
      <c r="B30" s="110" t="s">
        <v>33</v>
      </c>
      <c r="C30" s="111"/>
      <c r="D30" s="112">
        <f>SUM(D7:D29)</f>
        <v>47</v>
      </c>
      <c r="E30" s="113" t="s">
        <v>32</v>
      </c>
      <c r="F30" s="112">
        <f>SUM(F7:F29)</f>
        <v>27</v>
      </c>
      <c r="G30" s="114">
        <f>SUM(G7:G29)</f>
        <v>14</v>
      </c>
      <c r="H30" s="113" t="s">
        <v>32</v>
      </c>
      <c r="I30" s="115">
        <f>SUM(I7:I29)</f>
        <v>2</v>
      </c>
      <c r="J30" s="112">
        <f>SUM(J7:J29)</f>
        <v>16</v>
      </c>
      <c r="K30" s="113" t="s">
        <v>32</v>
      </c>
      <c r="L30" s="115">
        <f>SUM(L7:L29)</f>
        <v>4</v>
      </c>
      <c r="M30" s="116">
        <f t="shared" si="0"/>
        <v>0.42857142857142855</v>
      </c>
      <c r="N30" s="114">
        <f>SUM(N7:N29)</f>
        <v>23</v>
      </c>
      <c r="O30" s="113" t="s">
        <v>32</v>
      </c>
      <c r="P30" s="112">
        <f>SUM(P7:P29)</f>
        <v>14</v>
      </c>
      <c r="Q30" s="117">
        <f t="shared" si="1"/>
        <v>0.6086956521739131</v>
      </c>
      <c r="R30" s="118">
        <f aca="true" t="shared" si="5" ref="R30:AD30">SUM(R7:R29)</f>
        <v>84</v>
      </c>
      <c r="S30" s="119">
        <f t="shared" si="5"/>
        <v>24</v>
      </c>
      <c r="T30" s="114">
        <f t="shared" si="5"/>
        <v>19</v>
      </c>
      <c r="U30" s="120">
        <f>SUM(S30:T30)</f>
        <v>43</v>
      </c>
      <c r="V30" s="119">
        <f t="shared" si="5"/>
        <v>17</v>
      </c>
      <c r="W30" s="121">
        <f t="shared" si="5"/>
        <v>15</v>
      </c>
      <c r="X30" s="119">
        <f t="shared" si="5"/>
        <v>20</v>
      </c>
      <c r="Y30" s="121">
        <f t="shared" si="5"/>
        <v>18</v>
      </c>
      <c r="Z30" s="119">
        <f t="shared" si="5"/>
        <v>9</v>
      </c>
      <c r="AA30" s="122">
        <f t="shared" si="5"/>
        <v>0</v>
      </c>
      <c r="AB30" s="119">
        <f t="shared" si="5"/>
        <v>1</v>
      </c>
      <c r="AC30" s="121">
        <f t="shared" si="5"/>
        <v>0</v>
      </c>
      <c r="AD30" s="123">
        <f t="shared" si="5"/>
        <v>106</v>
      </c>
      <c r="AE30" s="25"/>
    </row>
    <row r="31" spans="1:31" ht="9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25"/>
    </row>
    <row r="32" spans="1:31" ht="10.5">
      <c r="A32" s="124"/>
      <c r="B32" s="126" t="s">
        <v>13</v>
      </c>
      <c r="C32" s="125" t="s">
        <v>34</v>
      </c>
      <c r="D32" s="125"/>
      <c r="E32" s="125"/>
      <c r="F32" s="125"/>
      <c r="G32" s="125"/>
      <c r="H32" s="126" t="s">
        <v>7</v>
      </c>
      <c r="I32" s="126" t="s">
        <v>35</v>
      </c>
      <c r="J32" s="125"/>
      <c r="K32" s="125"/>
      <c r="L32" s="125"/>
      <c r="M32" s="125"/>
      <c r="N32" s="125"/>
      <c r="O32" s="126" t="s">
        <v>30</v>
      </c>
      <c r="P32" s="125" t="s">
        <v>36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25"/>
    </row>
    <row r="33" spans="1:31" ht="10.5">
      <c r="A33" s="124"/>
      <c r="B33" s="126" t="s">
        <v>37</v>
      </c>
      <c r="C33" s="126" t="s">
        <v>38</v>
      </c>
      <c r="D33" s="125"/>
      <c r="E33" s="125"/>
      <c r="F33" s="125"/>
      <c r="G33" s="125"/>
      <c r="H33" s="126" t="s">
        <v>24</v>
      </c>
      <c r="I33" s="126" t="s">
        <v>39</v>
      </c>
      <c r="J33" s="125"/>
      <c r="K33" s="125"/>
      <c r="L33" s="125"/>
      <c r="M33" s="125"/>
      <c r="N33" s="125"/>
      <c r="O33" s="125"/>
      <c r="P33" s="125" t="s">
        <v>40</v>
      </c>
      <c r="Q33" s="125"/>
      <c r="R33" s="125"/>
      <c r="S33" s="125"/>
      <c r="T33" s="125" t="s">
        <v>41</v>
      </c>
      <c r="U33" s="125"/>
      <c r="V33" s="125"/>
      <c r="W33" s="125"/>
      <c r="X33" s="125"/>
      <c r="Y33" s="125" t="s">
        <v>42</v>
      </c>
      <c r="Z33" s="125"/>
      <c r="AA33" s="125"/>
      <c r="AB33" s="125"/>
      <c r="AC33" s="125"/>
      <c r="AD33" s="127" t="e">
        <f>(F33-D33)+(I33-G33)+(L33-J33)+(P33-N33)+R33+S33+T33+(1.5*V33)-W33+(1.5*X33)+(1.5*Z33)+AB33+(AA33*AC33)</f>
        <v>#VALUE!</v>
      </c>
      <c r="AE33" s="25"/>
    </row>
    <row r="34" spans="1:31" ht="10.5">
      <c r="A34" s="124"/>
      <c r="B34" s="126" t="s">
        <v>43</v>
      </c>
      <c r="C34" s="126" t="s">
        <v>44</v>
      </c>
      <c r="D34" s="125"/>
      <c r="E34" s="125"/>
      <c r="F34" s="125"/>
      <c r="G34" s="125"/>
      <c r="H34" s="126" t="s">
        <v>25</v>
      </c>
      <c r="I34" s="126" t="s">
        <v>45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 t="s">
        <v>46</v>
      </c>
      <c r="U34" s="125"/>
      <c r="V34" s="125"/>
      <c r="W34" s="125"/>
      <c r="X34" s="125"/>
      <c r="Y34" s="125" t="s">
        <v>47</v>
      </c>
      <c r="Z34" s="125"/>
      <c r="AA34" s="125"/>
      <c r="AB34" s="125"/>
      <c r="AC34" s="125"/>
      <c r="AD34" s="128" t="e">
        <f>(F34-D34)+(I34-G34)+(L34-J34)+(P34-N34)+R34+S34+(1.5*T34)+(1.5*V34)-W34+(1.5*X34)+Z34+AB34+(AA34*AC34)</f>
        <v>#VALUE!</v>
      </c>
      <c r="AE34" s="25"/>
    </row>
    <row r="35" spans="1:31" ht="10.5">
      <c r="A35" s="124"/>
      <c r="B35" s="126" t="s">
        <v>48</v>
      </c>
      <c r="C35" s="126" t="s">
        <v>49</v>
      </c>
      <c r="D35" s="125"/>
      <c r="E35" s="125"/>
      <c r="F35" s="125"/>
      <c r="G35" s="125"/>
      <c r="H35" s="126" t="s">
        <v>26</v>
      </c>
      <c r="I35" s="126" t="s">
        <v>50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 t="s">
        <v>51</v>
      </c>
      <c r="U35" s="125"/>
      <c r="V35" s="125"/>
      <c r="W35" s="125"/>
      <c r="X35" s="125"/>
      <c r="Y35" s="125" t="s">
        <v>52</v>
      </c>
      <c r="Z35" s="125"/>
      <c r="AA35" s="125"/>
      <c r="AB35" s="125"/>
      <c r="AC35" s="125"/>
      <c r="AD35" s="128" t="e">
        <f>(F35-D35)+(I35-G35)+(L35-J35)+(P35-N35)+R35+S35+(1.5*T35)+V35-W35+(1.5*X35)+Z35+(1.5*AB35)+(AA35*AC35)</f>
        <v>#VALUE!</v>
      </c>
      <c r="AE35" s="25"/>
    </row>
    <row r="36" spans="1:31" ht="10.5">
      <c r="A36" s="124"/>
      <c r="B36" s="126" t="s">
        <v>20</v>
      </c>
      <c r="C36" s="126" t="s">
        <v>53</v>
      </c>
      <c r="D36" s="125"/>
      <c r="E36" s="125"/>
      <c r="F36" s="125"/>
      <c r="G36" s="125"/>
      <c r="H36" s="126" t="s">
        <v>27</v>
      </c>
      <c r="I36" s="126" t="s">
        <v>54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25"/>
    </row>
    <row r="37" spans="1:31" ht="10.5">
      <c r="A37" s="124"/>
      <c r="B37" s="126" t="s">
        <v>21</v>
      </c>
      <c r="C37" s="126" t="s">
        <v>55</v>
      </c>
      <c r="D37" s="125"/>
      <c r="E37" s="125"/>
      <c r="F37" s="125"/>
      <c r="G37" s="125"/>
      <c r="H37" s="126" t="s">
        <v>56</v>
      </c>
      <c r="I37" s="125"/>
      <c r="J37" s="125"/>
      <c r="K37" s="125"/>
      <c r="L37" s="125"/>
      <c r="M37" s="125"/>
      <c r="N37" s="125"/>
      <c r="O37" s="126" t="s">
        <v>57</v>
      </c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8">
        <f>(F37-D37)+(I37-G37)+(L37-J37)+(P37-N37)+R37+S37+T37+V37-W37+X37+Z37+AB37+(AA37*AC37)</f>
        <v>0</v>
      </c>
      <c r="AE37" s="25"/>
    </row>
    <row r="38" spans="1:31" ht="10.5">
      <c r="A38" s="124"/>
      <c r="B38" s="126" t="s">
        <v>22</v>
      </c>
      <c r="C38" s="126" t="s">
        <v>58</v>
      </c>
      <c r="D38" s="125"/>
      <c r="E38" s="125"/>
      <c r="F38" s="125"/>
      <c r="G38" s="125"/>
      <c r="H38" s="126" t="s">
        <v>29</v>
      </c>
      <c r="I38" s="126" t="s">
        <v>59</v>
      </c>
      <c r="J38" s="125"/>
      <c r="K38" s="125"/>
      <c r="L38" s="125"/>
      <c r="M38" s="125"/>
      <c r="N38" s="125"/>
      <c r="O38" s="125"/>
      <c r="P38" s="125" t="s">
        <v>60</v>
      </c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9.75" customHeight="1">
      <c r="A39" s="124"/>
      <c r="B39" s="126" t="s">
        <v>23</v>
      </c>
      <c r="C39" s="125" t="s">
        <v>61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9" t="s">
        <v>62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25"/>
    </row>
    <row r="40" spans="1:31" ht="10.5" hidden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11.25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</row>
    <row r="42" ht="11.25" hidden="1" thickBot="1"/>
    <row r="43" spans="1:33" s="137" customFormat="1" ht="1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133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5"/>
      <c r="AF43" s="136"/>
      <c r="AG43" s="136"/>
    </row>
    <row r="44" spans="1:33" s="137" customFormat="1" ht="15" customHeight="1">
      <c r="A44" s="138" t="s">
        <v>63</v>
      </c>
      <c r="B44" s="139"/>
      <c r="C44" s="139"/>
      <c r="D44" s="139"/>
      <c r="E44" s="140"/>
      <c r="F44" s="168" t="str">
        <f>C4</f>
        <v>ELITE Basket</v>
      </c>
      <c r="G44" s="168"/>
      <c r="H44" s="168"/>
      <c r="I44" s="168"/>
      <c r="J44" s="140"/>
      <c r="K44" s="168" t="str">
        <f>C5</f>
        <v>MAFC/B</v>
      </c>
      <c r="L44" s="168"/>
      <c r="M44" s="168"/>
      <c r="N44" s="169"/>
      <c r="O44" s="138" t="s">
        <v>64</v>
      </c>
      <c r="P44" s="139"/>
      <c r="Q44" s="139"/>
      <c r="R44" s="139"/>
      <c r="S44" s="140"/>
      <c r="T44" s="168" t="str">
        <f>C4</f>
        <v>ELITE Basket</v>
      </c>
      <c r="U44" s="168"/>
      <c r="V44" s="168"/>
      <c r="W44" s="168"/>
      <c r="X44" s="168"/>
      <c r="Y44" s="140"/>
      <c r="Z44" s="168" t="str">
        <f>C5</f>
        <v>MAFC/B</v>
      </c>
      <c r="AA44" s="168"/>
      <c r="AB44" s="168"/>
      <c r="AC44" s="168"/>
      <c r="AD44" s="168"/>
      <c r="AE44" s="141"/>
      <c r="AF44" s="136"/>
      <c r="AG44" s="136"/>
    </row>
    <row r="45" spans="1:33" s="137" customFormat="1" ht="15" customHeight="1">
      <c r="A45" s="142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42"/>
      <c r="P45" s="140"/>
      <c r="Q45" s="140"/>
      <c r="R45" s="140"/>
      <c r="S45" s="140"/>
      <c r="T45" s="140"/>
      <c r="U45" s="140"/>
      <c r="V45" s="140"/>
      <c r="W45" s="140"/>
      <c r="X45" s="143"/>
      <c r="Y45" s="140"/>
      <c r="Z45" s="140"/>
      <c r="AA45" s="140"/>
      <c r="AB45" s="140"/>
      <c r="AC45" s="140"/>
      <c r="AD45" s="140"/>
      <c r="AE45" s="141"/>
      <c r="AF45" s="136"/>
      <c r="AG45" s="136"/>
    </row>
    <row r="46" spans="1:33" s="137" customFormat="1" ht="15" customHeight="1">
      <c r="A46" s="142"/>
      <c r="B46" s="144" t="s">
        <v>65</v>
      </c>
      <c r="C46" s="144"/>
      <c r="D46" s="144"/>
      <c r="E46" s="140"/>
      <c r="F46" s="168"/>
      <c r="G46" s="168"/>
      <c r="H46" s="168"/>
      <c r="I46" s="168"/>
      <c r="J46" s="145"/>
      <c r="K46" s="168"/>
      <c r="L46" s="171"/>
      <c r="M46" s="171"/>
      <c r="N46" s="172"/>
      <c r="O46" s="142"/>
      <c r="P46" s="146" t="s">
        <v>66</v>
      </c>
      <c r="Q46" s="144"/>
      <c r="R46" s="146"/>
      <c r="S46" s="140"/>
      <c r="T46" s="168">
        <f>(F30*2)</f>
        <v>54</v>
      </c>
      <c r="U46" s="168"/>
      <c r="V46" s="168"/>
      <c r="W46" s="168"/>
      <c r="X46" s="168"/>
      <c r="Y46" s="145"/>
      <c r="Z46" s="168"/>
      <c r="AA46" s="168"/>
      <c r="AB46" s="168"/>
      <c r="AC46" s="168"/>
      <c r="AD46" s="168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5"/>
      <c r="G47" s="147"/>
      <c r="H47" s="145"/>
      <c r="I47" s="145"/>
      <c r="J47" s="145"/>
      <c r="K47" s="145"/>
      <c r="L47" s="145"/>
      <c r="M47" s="148"/>
      <c r="N47" s="149"/>
      <c r="O47" s="142"/>
      <c r="P47" s="140"/>
      <c r="Q47" s="140"/>
      <c r="R47" s="140"/>
      <c r="S47" s="140"/>
      <c r="T47" s="145"/>
      <c r="U47" s="145"/>
      <c r="V47" s="150"/>
      <c r="W47" s="145"/>
      <c r="X47" s="143"/>
      <c r="Y47" s="145"/>
      <c r="Z47" s="145"/>
      <c r="AA47" s="145"/>
      <c r="AB47" s="150"/>
      <c r="AC47" s="145"/>
      <c r="AD47" s="140"/>
      <c r="AE47" s="141"/>
      <c r="AF47" s="136"/>
      <c r="AG47" s="136"/>
    </row>
    <row r="48" spans="1:33" s="137" customFormat="1" ht="15" customHeight="1">
      <c r="A48" s="142"/>
      <c r="B48" s="144" t="s">
        <v>67</v>
      </c>
      <c r="C48" s="144"/>
      <c r="D48" s="144"/>
      <c r="E48" s="140"/>
      <c r="F48" s="168">
        <f>P4-F46</f>
        <v>84</v>
      </c>
      <c r="G48" s="168"/>
      <c r="H48" s="168"/>
      <c r="I48" s="168"/>
      <c r="J48" s="145"/>
      <c r="K48" s="168">
        <f>P5-K46</f>
        <v>64</v>
      </c>
      <c r="L48" s="171"/>
      <c r="M48" s="171"/>
      <c r="N48" s="172"/>
      <c r="O48" s="142"/>
      <c r="P48" s="146" t="s">
        <v>68</v>
      </c>
      <c r="Q48" s="144"/>
      <c r="R48" s="146"/>
      <c r="S48" s="140"/>
      <c r="T48" s="168">
        <f>(L30*3)</f>
        <v>12</v>
      </c>
      <c r="U48" s="168"/>
      <c r="V48" s="168"/>
      <c r="W48" s="168"/>
      <c r="X48" s="168"/>
      <c r="Y48" s="145"/>
      <c r="Z48" s="168"/>
      <c r="AA48" s="168"/>
      <c r="AB48" s="168"/>
      <c r="AC48" s="168"/>
      <c r="AD48" s="168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5"/>
      <c r="H49" s="145"/>
      <c r="I49" s="145"/>
      <c r="J49" s="145"/>
      <c r="K49" s="145"/>
      <c r="L49" s="145"/>
      <c r="M49" s="145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38" t="s">
        <v>69</v>
      </c>
      <c r="B50" s="151"/>
      <c r="C50" s="151"/>
      <c r="D50" s="151"/>
      <c r="E50" s="140"/>
      <c r="F50" s="168" t="str">
        <f>C4</f>
        <v>ELITE Basket</v>
      </c>
      <c r="G50" s="168"/>
      <c r="H50" s="168"/>
      <c r="I50" s="168"/>
      <c r="J50" s="145"/>
      <c r="K50" s="168" t="str">
        <f>C5</f>
        <v>MAFC/B</v>
      </c>
      <c r="L50" s="168"/>
      <c r="M50" s="168"/>
      <c r="N50" s="169"/>
      <c r="O50" s="142"/>
      <c r="P50" s="146" t="s">
        <v>70</v>
      </c>
      <c r="Q50" s="144"/>
      <c r="R50" s="146"/>
      <c r="S50" s="140"/>
      <c r="T50" s="168">
        <f>P30</f>
        <v>14</v>
      </c>
      <c r="U50" s="168"/>
      <c r="V50" s="168"/>
      <c r="W50" s="168"/>
      <c r="X50" s="168"/>
      <c r="Y50" s="145"/>
      <c r="Z50" s="168"/>
      <c r="AA50" s="168"/>
      <c r="AB50" s="168"/>
      <c r="AC50" s="168"/>
      <c r="AD50" s="168"/>
      <c r="AE50" s="141"/>
      <c r="AF50" s="146"/>
      <c r="AG50" s="14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46"/>
      <c r="AG51" s="146"/>
    </row>
    <row r="52" spans="1:33" s="137" customFormat="1" ht="15" customHeight="1">
      <c r="A52" s="142"/>
      <c r="B52" s="146" t="s">
        <v>71</v>
      </c>
      <c r="C52" s="146"/>
      <c r="D52" s="146"/>
      <c r="E52" s="140"/>
      <c r="F52" s="168">
        <f>S30</f>
        <v>24</v>
      </c>
      <c r="G52" s="168"/>
      <c r="H52" s="168"/>
      <c r="I52" s="168"/>
      <c r="J52" s="145"/>
      <c r="K52" s="168"/>
      <c r="L52" s="168"/>
      <c r="M52" s="168"/>
      <c r="N52" s="169"/>
      <c r="O52" s="142"/>
      <c r="P52" s="146" t="s">
        <v>72</v>
      </c>
      <c r="Q52" s="144"/>
      <c r="R52" s="146"/>
      <c r="S52" s="140"/>
      <c r="T52" s="170">
        <f>R30/(D30+G30+J30+(N30/2)+W30)</f>
        <v>0.8115942028985508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7"/>
      <c r="H53" s="148"/>
      <c r="I53" s="145"/>
      <c r="J53" s="145"/>
      <c r="K53" s="145"/>
      <c r="L53" s="145"/>
      <c r="M53" s="148"/>
      <c r="N53" s="149"/>
      <c r="O53" s="142"/>
      <c r="P53" s="140"/>
      <c r="Q53" s="140"/>
      <c r="R53" s="140"/>
      <c r="S53" s="140"/>
      <c r="T53" s="145"/>
      <c r="U53" s="145"/>
      <c r="V53" s="145"/>
      <c r="W53" s="145"/>
      <c r="X53" s="143"/>
      <c r="Y53" s="145"/>
      <c r="Z53" s="145"/>
      <c r="AA53" s="145"/>
      <c r="AB53" s="145"/>
      <c r="AC53" s="145"/>
      <c r="AD53" s="140"/>
      <c r="AE53" s="141"/>
      <c r="AF53" s="146"/>
      <c r="AG53" s="146"/>
    </row>
    <row r="54" spans="1:31" ht="15" customHeight="1">
      <c r="A54" s="152"/>
      <c r="B54" s="144" t="s">
        <v>73</v>
      </c>
      <c r="C54" s="153"/>
      <c r="D54" s="153"/>
      <c r="E54" s="154"/>
      <c r="F54" s="165">
        <f>F52/(F52+K56)</f>
        <v>1</v>
      </c>
      <c r="G54" s="165"/>
      <c r="H54" s="165"/>
      <c r="I54" s="165"/>
      <c r="J54" s="145"/>
      <c r="K54" s="165">
        <f>K52/(K52+F56)</f>
        <v>0</v>
      </c>
      <c r="L54" s="165"/>
      <c r="M54" s="165"/>
      <c r="N54" s="166"/>
      <c r="O54" s="138" t="s">
        <v>74</v>
      </c>
      <c r="P54" s="151"/>
      <c r="Q54" s="139"/>
      <c r="R54" s="139"/>
      <c r="S54" s="154"/>
      <c r="T54" s="168" t="str">
        <f>C4</f>
        <v>ELITE Basket</v>
      </c>
      <c r="U54" s="168"/>
      <c r="V54" s="168"/>
      <c r="W54" s="168"/>
      <c r="X54" s="168"/>
      <c r="Y54" s="145"/>
      <c r="Z54" s="168" t="str">
        <f>C5</f>
        <v>MAFC/B</v>
      </c>
      <c r="AA54" s="168"/>
      <c r="AB54" s="168"/>
      <c r="AC54" s="168"/>
      <c r="AD54" s="168"/>
      <c r="AE54" s="155"/>
    </row>
    <row r="55" spans="1:31" ht="15" customHeight="1">
      <c r="A55" s="142"/>
      <c r="B55" s="140"/>
      <c r="C55" s="154"/>
      <c r="D55" s="154"/>
      <c r="E55" s="154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54"/>
      <c r="T55" s="145"/>
      <c r="U55" s="145"/>
      <c r="V55" s="145"/>
      <c r="W55" s="145"/>
      <c r="X55" s="156"/>
      <c r="Y55" s="145"/>
      <c r="Z55" s="145"/>
      <c r="AA55" s="145"/>
      <c r="AB55" s="145"/>
      <c r="AC55" s="145"/>
      <c r="AD55" s="140"/>
      <c r="AE55" s="155"/>
    </row>
    <row r="56" spans="1:31" ht="15" customHeight="1">
      <c r="A56" s="142"/>
      <c r="B56" s="146" t="s">
        <v>75</v>
      </c>
      <c r="C56" s="157"/>
      <c r="D56" s="157"/>
      <c r="E56" s="154"/>
      <c r="F56" s="168">
        <f>T30</f>
        <v>19</v>
      </c>
      <c r="G56" s="168"/>
      <c r="H56" s="168"/>
      <c r="I56" s="168"/>
      <c r="J56" s="145"/>
      <c r="K56" s="168"/>
      <c r="L56" s="168"/>
      <c r="M56" s="168"/>
      <c r="N56" s="169"/>
      <c r="O56" s="142"/>
      <c r="P56" s="146" t="s">
        <v>76</v>
      </c>
      <c r="Q56" s="146"/>
      <c r="R56" s="146"/>
      <c r="S56" s="154"/>
      <c r="T56" s="167"/>
      <c r="U56" s="167"/>
      <c r="V56" s="167"/>
      <c r="W56" s="167"/>
      <c r="X56" s="167"/>
      <c r="Y56" s="145"/>
      <c r="Z56" s="168"/>
      <c r="AA56" s="168"/>
      <c r="AB56" s="168"/>
      <c r="AC56" s="168"/>
      <c r="AD56" s="168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50"/>
      <c r="W57" s="145"/>
      <c r="X57" s="156"/>
      <c r="Y57" s="145"/>
      <c r="Z57" s="145"/>
      <c r="AA57" s="145"/>
      <c r="AB57" s="150"/>
      <c r="AC57" s="145"/>
      <c r="AD57" s="140"/>
      <c r="AE57" s="155"/>
    </row>
    <row r="58" spans="1:31" ht="15" customHeight="1">
      <c r="A58" s="142"/>
      <c r="B58" s="146" t="s">
        <v>77</v>
      </c>
      <c r="C58" s="157"/>
      <c r="D58" s="157"/>
      <c r="E58" s="154"/>
      <c r="F58" s="165">
        <f>F56/(F56+K52)</f>
        <v>1</v>
      </c>
      <c r="G58" s="165"/>
      <c r="H58" s="165"/>
      <c r="I58" s="165"/>
      <c r="J58" s="145"/>
      <c r="K58" s="165">
        <f>K56/(K56+F52)</f>
        <v>0</v>
      </c>
      <c r="L58" s="165"/>
      <c r="M58" s="165"/>
      <c r="N58" s="166"/>
      <c r="O58" s="142"/>
      <c r="P58" s="146" t="s">
        <v>78</v>
      </c>
      <c r="Q58" s="146"/>
      <c r="R58" s="146"/>
      <c r="S58" s="154"/>
      <c r="T58" s="167"/>
      <c r="U58" s="167"/>
      <c r="V58" s="167"/>
      <c r="W58" s="167"/>
      <c r="X58" s="167"/>
      <c r="Y58" s="145"/>
      <c r="Z58" s="168"/>
      <c r="AA58" s="168"/>
      <c r="AB58" s="168"/>
      <c r="AC58" s="168"/>
      <c r="AD58" s="168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79</v>
      </c>
      <c r="C60" s="157"/>
      <c r="D60" s="157"/>
      <c r="E60" s="154"/>
      <c r="F60" s="168">
        <f>U30</f>
        <v>43</v>
      </c>
      <c r="G60" s="168"/>
      <c r="H60" s="168"/>
      <c r="I60" s="168"/>
      <c r="J60" s="145"/>
      <c r="K60" s="168">
        <f>K52+K56</f>
        <v>0</v>
      </c>
      <c r="L60" s="168"/>
      <c r="M60" s="168"/>
      <c r="N60" s="169"/>
      <c r="O60" s="142"/>
      <c r="P60" s="146" t="s">
        <v>80</v>
      </c>
      <c r="Q60" s="146"/>
      <c r="R60" s="146"/>
      <c r="S60" s="154"/>
      <c r="T60" s="167"/>
      <c r="U60" s="167"/>
      <c r="V60" s="167"/>
      <c r="W60" s="167"/>
      <c r="X60" s="167"/>
      <c r="Y60" s="145"/>
      <c r="Z60" s="168"/>
      <c r="AA60" s="168"/>
      <c r="AB60" s="168"/>
      <c r="AC60" s="168"/>
      <c r="AD60" s="168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58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4" t="s">
        <v>81</v>
      </c>
      <c r="C62" s="153"/>
      <c r="D62" s="153"/>
      <c r="E62" s="154"/>
      <c r="F62" s="165">
        <f>F60/(F60+K60)</f>
        <v>1</v>
      </c>
      <c r="G62" s="165"/>
      <c r="H62" s="165"/>
      <c r="I62" s="165"/>
      <c r="J62" s="145"/>
      <c r="K62" s="165">
        <f>K60/(K60+F60)</f>
        <v>0</v>
      </c>
      <c r="L62" s="165"/>
      <c r="M62" s="165"/>
      <c r="N62" s="166"/>
      <c r="O62" s="142"/>
      <c r="P62" s="146" t="s">
        <v>82</v>
      </c>
      <c r="Q62" s="146"/>
      <c r="R62" s="146"/>
      <c r="S62" s="154"/>
      <c r="T62" s="167"/>
      <c r="U62" s="167"/>
      <c r="V62" s="167"/>
      <c r="W62" s="167"/>
      <c r="X62" s="167"/>
      <c r="Y62" s="145"/>
      <c r="Z62" s="168"/>
      <c r="AA62" s="168"/>
      <c r="AB62" s="168"/>
      <c r="AC62" s="168"/>
      <c r="AD62" s="168"/>
      <c r="AE62" s="155"/>
    </row>
    <row r="63" spans="1:31" ht="15" customHeight="1" thickBo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O63" s="159"/>
      <c r="P63" s="162"/>
      <c r="Q63" s="162"/>
      <c r="R63" s="162"/>
      <c r="S63" s="160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3"/>
    </row>
    <row r="64" spans="1:30" ht="10.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64"/>
    </row>
    <row r="65" spans="1:15" ht="12.75">
      <c r="A65" s="153"/>
      <c r="B65" s="137"/>
      <c r="C65" s="137"/>
      <c r="D65" s="137"/>
      <c r="E65" s="137"/>
      <c r="F65" s="137"/>
      <c r="G65" s="137"/>
      <c r="H65" s="153"/>
      <c r="I65" s="153"/>
      <c r="J65" s="153"/>
      <c r="K65" s="153"/>
      <c r="L65" s="153"/>
      <c r="M65" s="153"/>
      <c r="N65" s="153"/>
      <c r="O65" s="153"/>
    </row>
    <row r="66" spans="2:7" ht="12.75">
      <c r="B66" s="137"/>
      <c r="C66" s="137"/>
      <c r="D66" s="137"/>
      <c r="E66" s="137"/>
      <c r="F66" s="137"/>
      <c r="G66" s="137"/>
    </row>
    <row r="67" spans="2:7" ht="12.75">
      <c r="B67" s="137"/>
      <c r="C67" s="137"/>
      <c r="D67" s="137"/>
      <c r="E67" s="137"/>
      <c r="F67" s="137"/>
      <c r="G67" s="137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</sheetData>
  <mergeCells count="42">
    <mergeCell ref="A3:B3"/>
    <mergeCell ref="A5:B5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2012-11-22T08:08:01Z</dcterms:modified>
  <cp:category/>
  <cp:version/>
  <cp:contentType/>
  <cp:contentStatus/>
</cp:coreProperties>
</file>